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a905819d8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orities" sheetId="1" r:id="Rbd067ca2c4c6495f"/>
    <x:sheet xmlns:r="http://schemas.openxmlformats.org/officeDocument/2006/relationships" name="Features" sheetId="2" r:id="R93b7c0d746654a62"/>
    <x:sheet xmlns:r="http://schemas.openxmlformats.org/officeDocument/2006/relationships" name="Rating reasons" sheetId="3" r:id="Re69de4ff4ac44cd9"/>
    <x:sheet xmlns:r="http://schemas.openxmlformats.org/officeDocument/2006/relationships" name="Sources" sheetId="4" r:id="R58c3173972054f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"/>
  </x:numFmts>
  <x:fonts count="5">
    <x:font>
      <x:sz val="11"/>
      <x:name val="Carlito"/>
    </x:font>
    <x:font>
      <x:sz val="11"/>
      <x:color rgb="FF172E3A"/>
      <x:name val="Arial"/>
    </x:font>
    <x:font>
      <x:b/>
      <x:sz val="19"/>
      <x:color rgb="FFFFFFFF"/>
      <x:name val="Arial"/>
    </x:font>
    <x:font>
      <x:b/>
      <x:sz val="11"/>
      <x:color rgb="FFFFFFFF"/>
      <x:name val="Arial"/>
    </x:font>
    <x:font>
      <x:b/>
      <x:sz val="11"/>
      <x:color rgb="FF174B9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2E3A"/>
      </x:patternFill>
    </x:fill>
    <x:fill>
      <x:patternFill patternType="solid">
        <x:fgColor rgb="FF086E74"/>
      </x:patternFill>
    </x:fill>
    <x:fill>
      <x:patternFill patternType="solid">
        <x:fgColor rgb="FFE9F2FF"/>
      </x:patternFill>
    </x:fill>
    <x:fill>
      <x:patternFill patternType="solid">
        <x:fgColor rgb="FFEDF3F5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7f8dfe2324da1" /><Relationship Type="http://schemas.openxmlformats.org/officeDocument/2006/relationships/theme" Target="/xl/theme/theme1.xml" Id="R9823c3c7d06f4191" /><Relationship Type="http://schemas.openxmlformats.org/officeDocument/2006/relationships/sharedStrings" Target="/xl/sharedStrings.xml" Id="R0a2d520b80104240" /><Relationship Type="http://schemas.openxmlformats.org/officeDocument/2006/relationships/worksheet" Target="/xl/worksheets/sheet1.xml" Id="Rbd067ca2c4c6495f" /><Relationship Type="http://schemas.openxmlformats.org/officeDocument/2006/relationships/worksheet" Target="/xl/worksheets/sheet2.xml" Id="R93b7c0d746654a62" /><Relationship Type="http://schemas.openxmlformats.org/officeDocument/2006/relationships/worksheet" Target="/xl/worksheets/sheet3.xml" Id="Re69de4ff4ac44cd9" /><Relationship Type="http://schemas.openxmlformats.org/officeDocument/2006/relationships/worksheet" Target="/xl/worksheets/sheet4.xml" Id="R58c3173972054f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6E74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38" hidden="0" customWidth="1"/>
  </x:cols>
  <x:sheetData>
    <x:row r="1" ht="42" customHeight="1">
      <x:c r="A1" s="4" t="str">
        <x:v>Skinwalker and beyond · research priorities</x:v>
      </x:c>
      <x:c r="B1" s="4"/>
      <x:c r="C1" s="4"/>
      <x:c r="D1" s="4"/>
      <x:c r="E1" s="4"/>
      <x:c r="F1" s="4"/>
      <x:c r="G1" s="4"/>
      <x:c r="H1" s="4"/>
      <x:c r="I1" s="4"/>
      <x:c r="J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  <x:c r="J2" s="2"/>
    </x:row>
    <x:row r="3" ht="36" customHeight="1">
      <x:c r="A3" s="5" t="str">
        <x:v>Editorial judgment, not ET probability. Change the blue weights in row7; the score formulas update.</x:v>
      </x:c>
      <x:c r="B3" s="5"/>
      <x:c r="C3" s="5"/>
      <x:c r="D3" s="5"/>
      <x:c r="E3" s="5"/>
      <x:c r="F3" s="5"/>
      <x:c r="G3" s="5"/>
      <x:c r="H3" s="5"/>
      <x:c r="I3" s="5"/>
      <x:c r="J3" s="2"/>
    </x:row>
    <x:row r="4" ht="36" customHeight="1">
      <x:c r="A4" s="5" t="str">
        <x:v>The rated observation may be a geological or ordinary-source comparison. High documentation does not establish a craft.</x:v>
      </x:c>
      <x:c r="B4" s="5"/>
      <x:c r="C4" s="5"/>
      <x:c r="D4" s="5"/>
      <x:c r="E4" s="5"/>
      <x:c r="F4" s="5"/>
      <x:c r="G4" s="5"/>
      <x:c r="H4" s="5"/>
      <x:c r="I4" s="5"/>
      <x:c r="J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4" customHeight="1">
      <x:c r="A6" s="8" t="str">
        <x:v>Editable weights</x:v>
      </x:c>
      <x:c r="B6" s="8" t="str">
        <x:v>Similarity</x:v>
      </x:c>
      <x:c r="C6" s="8" t="str">
        <x:v>Documentation</x:v>
      </x:c>
      <x:c r="D6" s="8" t="str">
        <x:v>Repeat observations</x:v>
      </x:c>
      <x:c r="E6" s="8" t="str">
        <x:v>Independent checks</x:v>
      </x:c>
      <x:c r="F6" s="8" t="str">
        <x:v>Useful next step</x:v>
      </x:c>
      <x:c r="G6" s="2" t="str">
        <x:v>Weight total</x:v>
      </x:c>
      <x:c r="H6" s="2"/>
      <x:c r="I6" s="2"/>
      <x:c r="J6" s="2"/>
    </x:row>
    <x:row r="7">
      <x:c r="A7" s="2"/>
      <x:c r="B7" s="11" t="n">
        <x:v>0.3</x:v>
      </x:c>
      <x:c r="C7" s="11" t="n">
        <x:v>0.25</x:v>
      </x:c>
      <x:c r="D7" s="11" t="n">
        <x:v>0.2</x:v>
      </x:c>
      <x:c r="E7" s="11" t="n">
        <x:v>0.15</x:v>
      </x:c>
      <x:c r="F7" s="11" t="n">
        <x:v>0.1</x:v>
      </x:c>
      <x:c r="G7" s="9" t="n">
        <x:f>SUM(B7:F7)</x:f>
        <x:v>1</x:v>
      </x:c>
      <x:c r="H7" s="2"/>
      <x:c r="I7" s="2"/>
      <x:c r="J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4" customHeight="1">
      <x:c r="A9" s="8" t="str">
        <x:v>Case</x:v>
      </x:c>
      <x:c r="B9" s="8" t="str">
        <x:v>Similarity</x:v>
      </x:c>
      <x:c r="C9" s="8" t="str">
        <x:v>Documentation</x:v>
      </x:c>
      <x:c r="D9" s="8" t="str">
        <x:v>Repeat observations</x:v>
      </x:c>
      <x:c r="E9" s="8" t="str">
        <x:v>Independent checks</x:v>
      </x:c>
      <x:c r="F9" s="8" t="str">
        <x:v>Useful next step</x:v>
      </x:c>
      <x:c r="G9" s="8" t="str">
        <x:v>Weighted /100</x:v>
      </x:c>
      <x:c r="H9" s="8" t="str">
        <x:v>Equal /100</x:v>
      </x:c>
      <x:c r="I9" s="8" t="str">
        <x:v>Comparison type</x:v>
      </x:c>
      <x:c r="J9" s="2"/>
    </x:row>
    <x:row r="10" ht="44" customHeight="1">
      <x:c r="A10" s="14" t="str">
        <x:v>Baltic Sea anomaly</x:v>
      </x:c>
      <x:c r="B10" s="14" t="n">
        <x:v>3</x:v>
      </x:c>
      <x:c r="C10" s="14" t="n">
        <x:v>2</x:v>
      </x:c>
      <x:c r="D10" s="14" t="n">
        <x:v>1</x:v>
      </x:c>
      <x:c r="E10" s="14" t="n">
        <x:v>1</x:v>
      </x:c>
      <x:c r="F10" s="14" t="n">
        <x:v>3</x:v>
      </x:c>
      <x:c r="G10" s="15" t="n">
        <x:f>IF(SUM($B$7:$F$7)=0,0,ROUND(SUMPRODUCT(B10:F10,$B$7:$F$7)/SUM($B$7:$F$7)/3*100,1))</x:f>
        <x:v>68.3</x:v>
      </x:c>
      <x:c r="H10" s="15" t="n">
        <x:f>ROUND(SUM(B10:F10)/15*100,1)</x:f>
        <x:v>66.7</x:v>
      </x:c>
      <x:c r="I10" s="14" t="str">
        <x:v>Anomaly / testimony lead</x:v>
      </x:c>
      <x:c r="J10" s="2"/>
    </x:row>
    <x:row r="11" ht="44" customHeight="1">
      <x:c r="A11" s="5" t="str">
        <x:v>Skinwalker Ranch</x:v>
      </x:c>
      <x:c r="B11" s="5" t="n">
        <x:v>3</x:v>
      </x:c>
      <x:c r="C11" s="5" t="n">
        <x:v>2</x:v>
      </x:c>
      <x:c r="D11" s="5" t="n">
        <x:v>1</x:v>
      </x:c>
      <x:c r="E11" s="5" t="n">
        <x:v>1</x:v>
      </x:c>
      <x:c r="F11" s="5" t="n">
        <x:v>3</x:v>
      </x:c>
      <x:c r="G11" s="13" t="n">
        <x:f>IF(SUM($B$7:$F$7)=0,0,ROUND(SUMPRODUCT(B11:F11,$B$7:$F$7)/SUM($B$7:$F$7)/3*100,1))</x:f>
        <x:v>68.3</x:v>
      </x:c>
      <x:c r="H11" s="13" t="n">
        <x:f>ROUND(SUM(B11:F11)/15*100,1)</x:f>
        <x:v>66.7</x:v>
      </x:c>
      <x:c r="I11" s="5" t="str">
        <x:v>Anomaly / testimony lead</x:v>
      </x:c>
      <x:c r="J11" s="2"/>
    </x:row>
    <x:row r="12" ht="44" customHeight="1">
      <x:c r="A12" s="14" t="str">
        <x:v>Sycamore Knoll / Malibu</x:v>
      </x:c>
      <x:c r="B12" s="14" t="n">
        <x:v>1</x:v>
      </x:c>
      <x:c r="C12" s="14" t="n">
        <x:v>3</x:v>
      </x:c>
      <x:c r="D12" s="14" t="n">
        <x:v>2</x:v>
      </x:c>
      <x:c r="E12" s="14" t="n">
        <x:v>2</x:v>
      </x:c>
      <x:c r="F12" s="14" t="n">
        <x:v>3</x:v>
      </x:c>
      <x:c r="G12" s="15" t="n">
        <x:f>IF(SUM($B$7:$F$7)=0,0,ROUND(SUMPRODUCT(B12:F12,$B$7:$F$7)/SUM($B$7:$F$7)/3*100,1))</x:f>
        <x:v>68.3</x:v>
      </x:c>
      <x:c r="H12" s="15" t="n">
        <x:f>ROUND(SUM(B12:F12)/15*100,1)</x:f>
        <x:v>73.3</x:v>
      </x:c>
      <x:c r="I12" s="14" t="str">
        <x:v>Geometry / ordinary-source comparison</x:v>
      </x:c>
      <x:c r="J12" s="2"/>
    </x:row>
    <x:row r="13" ht="44" customHeight="1">
      <x:c r="A13" s="5" t="str">
        <x:v>Hessdalen</x:v>
      </x:c>
      <x:c r="B13" s="5" t="n">
        <x:v>2</x:v>
      </x:c>
      <x:c r="C13" s="5" t="n">
        <x:v>2</x:v>
      </x:c>
      <x:c r="D13" s="5" t="n">
        <x:v>2</x:v>
      </x:c>
      <x:c r="E13" s="5" t="n">
        <x:v>1</x:v>
      </x:c>
      <x:c r="F13" s="5" t="n">
        <x:v>3</x:v>
      </x:c>
      <x:c r="G13" s="13" t="n">
        <x:f>IF(SUM($B$7:$F$7)=0,0,ROUND(SUMPRODUCT(B13:F13,$B$7:$F$7)/SUM($B$7:$F$7)/3*100,1))</x:f>
        <x:v>65</x:v>
      </x:c>
      <x:c r="H13" s="13" t="n">
        <x:f>ROUND(SUM(B13:F13)/15*100,1)</x:f>
        <x:v>66.7</x:v>
      </x:c>
      <x:c r="I13" s="5" t="str">
        <x:v>Anomaly / testimony lead</x:v>
      </x:c>
      <x:c r="J13" s="2"/>
    </x:row>
    <x:row r="14" ht="44" customHeight="1">
      <x:c r="A14" s="14" t="str">
        <x:v>Piedmont / southeast Missouri</x:v>
      </x:c>
      <x:c r="B14" s="14" t="n">
        <x:v>2</x:v>
      </x:c>
      <x:c r="C14" s="14" t="n">
        <x:v>2</x:v>
      </x:c>
      <x:c r="D14" s="14" t="n">
        <x:v>2</x:v>
      </x:c>
      <x:c r="E14" s="14" t="n">
        <x:v>1</x:v>
      </x:c>
      <x:c r="F14" s="14" t="n">
        <x:v>3</x:v>
      </x:c>
      <x:c r="G14" s="15" t="n">
        <x:f>IF(SUM($B$7:$F$7)=0,0,ROUND(SUMPRODUCT(B14:F14,$B$7:$F$7)/SUM($B$7:$F$7)/3*100,1))</x:f>
        <x:v>65</x:v>
      </x:c>
      <x:c r="H14" s="15" t="n">
        <x:f>ROUND(SUM(B14:F14)/15*100,1)</x:f>
        <x:v>66.7</x:v>
      </x:c>
      <x:c r="I14" s="14" t="str">
        <x:v>Anomaly / testimony lead</x:v>
      </x:c>
      <x:c r="J14" s="2"/>
    </x:row>
    <x:row r="15" ht="44" customHeight="1">
      <x:c r="A15" s="5" t="str">
        <x:v>Mount Wilson Ranch</x:v>
      </x:c>
      <x:c r="B15" s="5" t="n">
        <x:v>3</x:v>
      </x:c>
      <x:c r="C15" s="5" t="n">
        <x:v>1</x:v>
      </x:c>
      <x:c r="D15" s="5" t="n">
        <x:v>1</x:v>
      </x:c>
      <x:c r="E15" s="5" t="n">
        <x:v>1</x:v>
      </x:c>
      <x:c r="F15" s="5" t="n">
        <x:v>3</x:v>
      </x:c>
      <x:c r="G15" s="13" t="n">
        <x:f>IF(SUM($B$7:$F$7)=0,0,ROUND(SUMPRODUCT(B15:F15,$B$7:$F$7)/SUM($B$7:$F$7)/3*100,1))</x:f>
        <x:v>60</x:v>
      </x:c>
      <x:c r="H15" s="13" t="n">
        <x:f>ROUND(SUM(B15:F15)/15*100,1)</x:f>
        <x:v>60</x:v>
      </x:c>
      <x:c r="I15" s="5" t="str">
        <x:v>Anomaly / testimony lead</x:v>
      </x:c>
      <x:c r="J15" s="2"/>
    </x:row>
    <x:row r="16" ht="44" customHeight="1">
      <x:c r="A16" s="14" t="str">
        <x:v>Catalina / Laguna</x:v>
      </x:c>
      <x:c r="B16" s="14" t="n">
        <x:v>2</x:v>
      </x:c>
      <x:c r="C16" s="14" t="n">
        <x:v>2</x:v>
      </x:c>
      <x:c r="D16" s="14" t="n">
        <x:v>1</x:v>
      </x:c>
      <x:c r="E16" s="14" t="n">
        <x:v>1</x:v>
      </x:c>
      <x:c r="F16" s="14" t="n">
        <x:v>3</x:v>
      </x:c>
      <x:c r="G16" s="15" t="n">
        <x:f>IF(SUM($B$7:$F$7)=0,0,ROUND(SUMPRODUCT(B16:F16,$B$7:$F$7)/SUM($B$7:$F$7)/3*100,1))</x:f>
        <x:v>58.3</x:v>
      </x:c>
      <x:c r="H16" s="15" t="n">
        <x:f>ROUND(SUM(B16:F16)/15*100,1)</x:f>
        <x:v>60</x:v>
      </x:c>
      <x:c r="I16" s="14" t="str">
        <x:v>Anomaly / testimony lead</x:v>
      </x:c>
      <x:c r="J16" s="2"/>
    </x:row>
    <x:row r="17" ht="44" customHeight="1">
      <x:c r="A17" s="5" t="str">
        <x:v>Nammajaure</x:v>
      </x:c>
      <x:c r="B17" s="5" t="n">
        <x:v>2</x:v>
      </x:c>
      <x:c r="C17" s="5" t="n">
        <x:v>2</x:v>
      </x:c>
      <x:c r="D17" s="5" t="n">
        <x:v>1</x:v>
      </x:c>
      <x:c r="E17" s="5" t="n">
        <x:v>1</x:v>
      </x:c>
      <x:c r="F17" s="5" t="n">
        <x:v>3</x:v>
      </x:c>
      <x:c r="G17" s="13" t="n">
        <x:f>IF(SUM($B$7:$F$7)=0,0,ROUND(SUMPRODUCT(B17:F17,$B$7:$F$7)/SUM($B$7:$F$7)/3*100,1))</x:f>
        <x:v>58.3</x:v>
      </x:c>
      <x:c r="H17" s="13" t="n">
        <x:f>ROUND(SUM(B17:F17)/15*100,1)</x:f>
        <x:v>60</x:v>
      </x:c>
      <x:c r="I17" s="5" t="str">
        <x:v>Anomaly / testimony lead</x:v>
      </x:c>
      <x:c r="J17" s="2"/>
    </x:row>
    <x:row r="18" ht="44" customHeight="1">
      <x:c r="A18" s="14" t="str">
        <x:v>Brown Mountain</x:v>
      </x:c>
      <x:c r="B18" s="14" t="n">
        <x:v>1</x:v>
      </x:c>
      <x:c r="C18" s="14" t="n">
        <x:v>2</x:v>
      </x:c>
      <x:c r="D18" s="14" t="n">
        <x:v>2</x:v>
      </x:c>
      <x:c r="E18" s="14" t="n">
        <x:v>1</x:v>
      </x:c>
      <x:c r="F18" s="14" t="n">
        <x:v>3</x:v>
      </x:c>
      <x:c r="G18" s="15" t="n">
        <x:f>IF(SUM($B$7:$F$7)=0,0,ROUND(SUMPRODUCT(B18:F18,$B$7:$F$7)/SUM($B$7:$F$7)/3*100,1))</x:f>
        <x:v>55</x:v>
      </x:c>
      <x:c r="H18" s="15" t="n">
        <x:f>ROUND(SUM(B18:F18)/15*100,1)</x:f>
        <x:v>60</x:v>
      </x:c>
      <x:c r="I18" s="14" t="str">
        <x:v>Geometry / ordinary-source comparison</x:v>
      </x:c>
      <x:c r="J18" s="2"/>
    </x:row>
    <x:row r="19" ht="44" customHeight="1">
      <x:c r="A19" s="5" t="str">
        <x:v>Marfa / Mitchell Flat</x:v>
      </x:c>
      <x:c r="B19" s="5" t="n">
        <x:v>1</x:v>
      </x:c>
      <x:c r="C19" s="5" t="n">
        <x:v>2</x:v>
      </x:c>
      <x:c r="D19" s="5" t="n">
        <x:v>2</x:v>
      </x:c>
      <x:c r="E19" s="5" t="n">
        <x:v>1</x:v>
      </x:c>
      <x:c r="F19" s="5" t="n">
        <x:v>3</x:v>
      </x:c>
      <x:c r="G19" s="13" t="n">
        <x:f>IF(SUM($B$7:$F$7)=0,0,ROUND(SUMPRODUCT(B19:F19,$B$7:$F$7)/SUM($B$7:$F$7)/3*100,1))</x:f>
        <x:v>55</x:v>
      </x:c>
      <x:c r="H19" s="13" t="n">
        <x:f>ROUND(SUM(B19:F19)/15*100,1)</x:f>
        <x:v>60</x:v>
      </x:c>
      <x:c r="I19" s="5" t="str">
        <x:v>Anomaly / testimony lead</x:v>
      </x:c>
      <x:c r="J19" s="2"/>
    </x:row>
    <x:row r="20" ht="44" customHeight="1">
      <x:c r="A20" s="14" t="str">
        <x:v>Min Min / western Queensland</x:v>
      </x:c>
      <x:c r="B20" s="14" t="n">
        <x:v>1</x:v>
      </x:c>
      <x:c r="C20" s="14" t="n">
        <x:v>2</x:v>
      </x:c>
      <x:c r="D20" s="14" t="n">
        <x:v>2</x:v>
      </x:c>
      <x:c r="E20" s="14" t="n">
        <x:v>1</x:v>
      </x:c>
      <x:c r="F20" s="14" t="n">
        <x:v>2</x:v>
      </x:c>
      <x:c r="G20" s="15" t="n">
        <x:f>IF(SUM($B$7:$F$7)=0,0,ROUND(SUMPRODUCT(B20:F20,$B$7:$F$7)/SUM($B$7:$F$7)/3*100,1))</x:f>
        <x:v>51.7</x:v>
      </x:c>
      <x:c r="H20" s="15" t="n">
        <x:f>ROUND(SUM(B20:F20)/15*100,1)</x:f>
        <x:v>53.3</x:v>
      </x:c>
      <x:c r="I20" s="14" t="str">
        <x:v>Geometry / ordinary-source comparison</x:v>
      </x:c>
      <x:c r="J20" s="2"/>
    </x:row>
    <x:row r="21" ht="44" customHeight="1">
      <x:c r="A21" s="5" t="str">
        <x:v>Yakama / Toppenish region</x:v>
      </x:c>
      <x:c r="B21" s="5" t="n">
        <x:v>1</x:v>
      </x:c>
      <x:c r="C21" s="5" t="n">
        <x:v>2</x:v>
      </x:c>
      <x:c r="D21" s="5" t="n">
        <x:v>1</x:v>
      </x:c>
      <x:c r="E21" s="5" t="n">
        <x:v>1</x:v>
      </x:c>
      <x:c r="F21" s="5" t="n">
        <x:v>3</x:v>
      </x:c>
      <x:c r="G21" s="13" t="n">
        <x:f>IF(SUM($B$7:$F$7)=0,0,ROUND(SUMPRODUCT(B21:F21,$B$7:$F$7)/SUM($B$7:$F$7)/3*100,1))</x:f>
        <x:v>48.3</x:v>
      </x:c>
      <x:c r="H21" s="13" t="n">
        <x:f>ROUND(SUM(B21:F21)/15*100,1)</x:f>
        <x:v>53.3</x:v>
      </x:c>
      <x:c r="I21" s="5" t="str">
        <x:v>Anomaly / testimony lead</x:v>
      </x:c>
      <x:c r="J21" s="2"/>
    </x:row>
    <x:row r="22" ht="44" customHeight="1">
      <x:c r="A22" s="14" t="str">
        <x:v>Senganmori</x:v>
      </x:c>
      <x:c r="B22" s="14" t="n">
        <x:v>2</x:v>
      </x:c>
      <x:c r="C22" s="14" t="n">
        <x:v>1</x:v>
      </x:c>
      <x:c r="D22" s="14" t="n">
        <x:v>1</x:v>
      </x:c>
      <x:c r="E22" s="14" t="n">
        <x:v>1</x:v>
      </x:c>
      <x:c r="F22" s="14" t="n">
        <x:v>2</x:v>
      </x:c>
      <x:c r="G22" s="15" t="n">
        <x:f>IF(SUM($B$7:$F$7)=0,0,ROUND(SUMPRODUCT(B22:F22,$B$7:$F$7)/SUM($B$7:$F$7)/3*100,1))</x:f>
        <x:v>46.7</x:v>
      </x:c>
      <x:c r="H22" s="15" t="n">
        <x:f>ROUND(SUM(B22:F22)/15*100,1)</x:f>
        <x:v>46.7</x:v>
      </x:c>
      <x:c r="I22" s="14" t="str">
        <x:v>Anomaly / testimony lead</x:v>
      </x:c>
      <x:c r="J22" s="2"/>
    </x:row>
    <x:row r="23" ht="44" customHeight="1">
      <x:c r="A23" s="5" t="str">
        <x:v>Shag Harbour · 1967</x:v>
      </x:c>
      <x:c r="B23" s="5" t="n">
        <x:v>1</x:v>
      </x:c>
      <x:c r="C23" s="5" t="n">
        <x:v>2</x:v>
      </x:c>
      <x:c r="D23" s="5" t="n">
        <x:v>0</x:v>
      </x:c>
      <x:c r="E23" s="5" t="n">
        <x:v>1</x:v>
      </x:c>
      <x:c r="F23" s="5" t="n">
        <x:v>3</x:v>
      </x:c>
      <x:c r="G23" s="13" t="n">
        <x:f>IF(SUM($B$7:$F$7)=0,0,ROUND(SUMPRODUCT(B23:F23,$B$7:$F$7)/SUM($B$7:$F$7)/3*100,1))</x:f>
        <x:v>41.7</x:v>
      </x:c>
      <x:c r="H23" s="13" t="n">
        <x:f>ROUND(SUM(B23:F23)/15*100,1)</x:f>
        <x:v>46.7</x:v>
      </x:c>
      <x:c r="I23" s="5" t="str">
        <x:v>Anomaly / testimony lead</x:v>
      </x:c>
      <x:c r="J23" s="2"/>
    </x:row>
    <x:row r="24" ht="44" customHeight="1">
      <x:c r="A24" s="14" t="str">
        <x:v>Bradshaw / Secret Mountain</x:v>
      </x:c>
      <x:c r="B24" s="14" t="n">
        <x:v>1</x:v>
      </x:c>
      <x:c r="C24" s="14" t="n">
        <x:v>1</x:v>
      </x:c>
      <x:c r="D24" s="14" t="n">
        <x:v>1</x:v>
      </x:c>
      <x:c r="E24" s="14" t="n">
        <x:v>1</x:v>
      </x:c>
      <x:c r="F24" s="14" t="n">
        <x:v>2</x:v>
      </x:c>
      <x:c r="G24" s="15" t="n">
        <x:f>IF(SUM($B$7:$F$7)=0,0,ROUND(SUMPRODUCT(B24:F24,$B$7:$F$7)/SUM($B$7:$F$7)/3*100,1))</x:f>
        <x:v>36.7</x:v>
      </x:c>
      <x:c r="H24" s="15" t="n">
        <x:f>ROUND(SUM(B24:F24)/15*100,1)</x:f>
        <x:v>40</x:v>
      </x:c>
      <x:c r="I24" s="14" t="str">
        <x:v>Anomaly / testimony lead</x:v>
      </x:c>
      <x:c r="J24" s="2"/>
    </x:row>
    <x:row r="25" ht="44" customHeight="1">
      <x:c r="A25" s="5" t="str">
        <x:v>Kölmjärv · 1946</x:v>
      </x:c>
      <x:c r="B25" s="5" t="n">
        <x:v>1</x:v>
      </x:c>
      <x:c r="C25" s="5" t="n">
        <x:v>1</x:v>
      </x:c>
      <x:c r="D25" s="5" t="n">
        <x:v>0</x:v>
      </x:c>
      <x:c r="E25" s="5" t="n">
        <x:v>1</x:v>
      </x:c>
      <x:c r="F25" s="5" t="n">
        <x:v>2</x:v>
      </x:c>
      <x:c r="G25" s="13" t="n">
        <x:f>IF(SUM($B$7:$F$7)=0,0,ROUND(SUMPRODUCT(B25:F25,$B$7:$F$7)/SUM($B$7:$F$7)/3*100,1))</x:f>
        <x:v>30</x:v>
      </x:c>
      <x:c r="H25" s="13" t="n">
        <x:f>ROUND(SUM(B25:F25)/15*100,1)</x:f>
        <x:v>33.3</x:v>
      </x:c>
      <x:c r="I25" s="5" t="str">
        <x:v>Anomaly / testimony lead</x:v>
      </x:c>
      <x:c r="J25" s="2"/>
    </x:row>
    <x:row r="26" ht="44" customHeight="1">
      <x:c r="A26" s="14" t="str">
        <x:v>Guadalupe · follow-up lead</x:v>
      </x:c>
      <x:c r="B26" s="14" t="n">
        <x:v>1</x:v>
      </x:c>
      <x:c r="C26" s="14" t="n">
        <x:v>1</x:v>
      </x:c>
      <x:c r="D26" s="14" t="n">
        <x:v>0</x:v>
      </x:c>
      <x:c r="E26" s="14" t="n">
        <x:v>0</x:v>
      </x:c>
      <x:c r="F26" s="14" t="n">
        <x:v>2</x:v>
      </x:c>
      <x:c r="G26" s="15" t="n">
        <x:f>IF(SUM($B$7:$F$7)=0,0,ROUND(SUMPRODUCT(B26:F26,$B$7:$F$7)/SUM($B$7:$F$7)/3*100,1))</x:f>
        <x:v>25</x:v>
      </x:c>
      <x:c r="H26" s="15" t="n">
        <x:f>ROUND(SUM(B26:F26)/15*100,1)</x:f>
        <x:v>26.7</x:v>
      </x:c>
      <x:c r="I26" s="14" t="str">
        <x:v>Anomaly / testimony lead</x:v>
      </x:c>
      <x:c r="J26" s="2"/>
    </x:row>
    <x:row r="27" ht="44" customHeight="1">
      <x:c r="A27" s="5" t="str">
        <x:v>Monte Perdido</x:v>
      </x:c>
      <x:c r="B27" s="5" t="n">
        <x:v>1</x:v>
      </x:c>
      <x:c r="C27" s="5" t="n">
        <x:v>1</x:v>
      </x:c>
      <x:c r="D27" s="5" t="n">
        <x:v>0</x:v>
      </x:c>
      <x:c r="E27" s="5" t="n">
        <x:v>0</x:v>
      </x:c>
      <x:c r="F27" s="5" t="n">
        <x:v>2</x:v>
      </x:c>
      <x:c r="G27" s="13" t="n">
        <x:f>IF(SUM($B$7:$F$7)=0,0,ROUND(SUMPRODUCT(B27:F27,$B$7:$F$7)/SUM($B$7:$F$7)/3*100,1))</x:f>
        <x:v>25</x:v>
      </x:c>
      <x:c r="H27" s="13" t="n">
        <x:f>ROUND(SUM(B27:F27)/15*100,1)</x:f>
        <x:v>26.7</x:v>
      </x:c>
      <x:c r="I27" s="5" t="str">
        <x:v>Anomaly / testimony lead</x:v>
      </x:c>
      <x:c r="J27" s="2"/>
    </x:row>
    <x:row r="28" ht="44" customHeight="1">
      <x:c r="A28" s="14" t="str">
        <x:v>Mount Hayes</x:v>
      </x:c>
      <x:c r="B28" s="14" t="n">
        <x:v>1</x:v>
      </x:c>
      <x:c r="C28" s="14" t="n">
        <x:v>1</x:v>
      </x:c>
      <x:c r="D28" s="14" t="n">
        <x:v>0</x:v>
      </x:c>
      <x:c r="E28" s="14" t="n">
        <x:v>0</x:v>
      </x:c>
      <x:c r="F28" s="14" t="n">
        <x:v>2</x:v>
      </x:c>
      <x:c r="G28" s="15" t="n">
        <x:f>IF(SUM($B$7:$F$7)=0,0,ROUND(SUMPRODUCT(B28:F28,$B$7:$F$7)/SUM($B$7:$F$7)/3*100,1))</x:f>
        <x:v>25</x:v>
      </x:c>
      <x:c r="H28" s="15" t="n">
        <x:f>ROUND(SUM(B28:F28)/15*100,1)</x:f>
        <x:v>26.7</x:v>
      </x:c>
      <x:c r="I28" s="14" t="str">
        <x:v>Anomaly / testimony lead</x:v>
      </x:c>
      <x:c r="J28" s="2"/>
    </x:row>
    <x:row r="29" ht="44" customHeight="1">
      <x:c r="A29" s="5" t="str">
        <x:v>Mount Nyangani / Inyangani</x:v>
      </x:c>
      <x:c r="B29" s="5" t="n">
        <x:v>1</x:v>
      </x:c>
      <x:c r="C29" s="5" t="n">
        <x:v>1</x:v>
      </x:c>
      <x:c r="D29" s="5" t="n">
        <x:v>0</x:v>
      </x:c>
      <x:c r="E29" s="5" t="n">
        <x:v>0</x:v>
      </x:c>
      <x:c r="F29" s="5" t="n">
        <x:v>2</x:v>
      </x:c>
      <x:c r="G29" s="13" t="n">
        <x:f>IF(SUM($B$7:$F$7)=0,0,ROUND(SUMPRODUCT(B29:F29,$B$7:$F$7)/SUM($B$7:$F$7)/3*100,1))</x:f>
        <x:v>25</x:v>
      </x:c>
      <x:c r="H29" s="13" t="n">
        <x:f>ROUND(SUM(B29:F29)/15*100,1)</x:f>
        <x:v>26.7</x:v>
      </x:c>
      <x:c r="I29" s="5" t="str">
        <x:v>Anomaly / testimony lead</x:v>
      </x:c>
      <x:c r="J29" s="2"/>
    </x:row>
    <x:row r="30" ht="44" customHeight="1">
      <x:c r="A30" s="14" t="str">
        <x:v>Mount Zeil</x:v>
      </x:c>
      <x:c r="B30" s="14" t="n">
        <x:v>1</x:v>
      </x:c>
      <x:c r="C30" s="14" t="n">
        <x:v>1</x:v>
      </x:c>
      <x:c r="D30" s="14" t="n">
        <x:v>0</x:v>
      </x:c>
      <x:c r="E30" s="14" t="n">
        <x:v>0</x:v>
      </x:c>
      <x:c r="F30" s="14" t="n">
        <x:v>2</x:v>
      </x:c>
      <x:c r="G30" s="15" t="n">
        <x:f>IF(SUM($B$7:$F$7)=0,0,ROUND(SUMPRODUCT(B30:F30,$B$7:$F$7)/SUM($B$7:$F$7)/3*100,1))</x:f>
        <x:v>25</x:v>
      </x:c>
      <x:c r="H30" s="15" t="n">
        <x:f>ROUND(SUM(B30:F30)/15*100,1)</x:f>
        <x:v>26.7</x:v>
      </x:c>
      <x:c r="I30" s="14" t="str">
        <x:v>Anomaly / testimony lead</x:v>
      </x:c>
      <x:c r="J30" s="2"/>
    </x:row>
    <x:row r="31" ht="44" customHeight="1">
      <x:c r="A31" s="5" t="str">
        <x:v>S4 / Papoose Lake allegation</x:v>
      </x:c>
      <x:c r="B31" s="5" t="n">
        <x:v>1</x:v>
      </x:c>
      <x:c r="C31" s="5" t="n">
        <x:v>1</x:v>
      </x:c>
      <x:c r="D31" s="5" t="n">
        <x:v>0</x:v>
      </x:c>
      <x:c r="E31" s="5" t="n">
        <x:v>0</x:v>
      </x:c>
      <x:c r="F31" s="5" t="n">
        <x:v>2</x:v>
      </x:c>
      <x:c r="G31" s="13" t="n">
        <x:f>IF(SUM($B$7:$F$7)=0,0,ROUND(SUMPRODUCT(B31:F31,$B$7:$F$7)/SUM($B$7:$F$7)/3*100,1))</x:f>
        <x:v>25</x:v>
      </x:c>
      <x:c r="H31" s="13" t="n">
        <x:f>ROUND(SUM(B31:F31)/15*100,1)</x:f>
        <x:v>26.7</x:v>
      </x:c>
      <x:c r="I31" s="5" t="str">
        <x:v>Anomaly / testimony lead</x:v>
      </x:c>
      <x:c r="J31" s="2"/>
    </x:row>
    <x:row r="32" ht="44" customHeight="1">
      <x:c r="A32" s="14" t="str">
        <x:v>Antarctica · “Spartan 1”</x:v>
      </x:c>
      <x:c r="B32" s="14" t="n">
        <x:v>1</x:v>
      </x:c>
      <x:c r="C32" s="14" t="n">
        <x:v>1</x:v>
      </x:c>
      <x:c r="D32" s="14" t="n">
        <x:v>0</x:v>
      </x:c>
      <x:c r="E32" s="14" t="n">
        <x:v>0</x:v>
      </x:c>
      <x:c r="F32" s="14" t="n">
        <x:v>1</x:v>
      </x:c>
      <x:c r="G32" s="15" t="n">
        <x:f>IF(SUM($B$7:$F$7)=0,0,ROUND(SUMPRODUCT(B32:F32,$B$7:$F$7)/SUM($B$7:$F$7)/3*100,1))</x:f>
        <x:v>21.7</x:v>
      </x:c>
      <x:c r="H32" s="15" t="n">
        <x:f>ROUND(SUM(B32:F32)/15*100,1)</x:f>
        <x:v>20</x:v>
      </x:c>
      <x:c r="I32" s="14" t="str">
        <x:v>Anomaly / testimony lead</x:v>
      </x:c>
      <x:c r="J32" s="2"/>
    </x:row>
    <x:row r="33" ht="44" customHeight="1">
      <x:c r="A33" s="5" t="str">
        <x:v>Antarctica · Bender account</x:v>
      </x:c>
      <x:c r="B33" s="5" t="n">
        <x:v>1</x:v>
      </x:c>
      <x:c r="C33" s="5" t="n">
        <x:v>1</x:v>
      </x:c>
      <x:c r="D33" s="5" t="n">
        <x:v>0</x:v>
      </x:c>
      <x:c r="E33" s="5" t="n">
        <x:v>0</x:v>
      </x:c>
      <x:c r="F33" s="5" t="n">
        <x:v>1</x:v>
      </x:c>
      <x:c r="G33" s="13" t="n">
        <x:f>IF(SUM($B$7:$F$7)=0,0,ROUND(SUMPRODUCT(B33:F33,$B$7:$F$7)/SUM($B$7:$F$7)/3*100,1))</x:f>
        <x:v>21.7</x:v>
      </x:c>
      <x:c r="H33" s="13" t="n">
        <x:f>ROUND(SUM(B33:F33)/15*100,1)</x:f>
        <x:v>20</x:v>
      </x:c>
      <x:c r="I33" s="5" t="str">
        <x:v>Anomaly / testimony lead</x:v>
      </x:c>
      <x:c r="J33" s="2"/>
    </x:row>
    <x:row r="34" ht="44" customHeight="1">
      <x:c r="A34" s="14" t="str">
        <x:v>Baikal / Trans-Baikal swimmers</x:v>
      </x:c>
      <x:c r="B34" s="14" t="n">
        <x:v>1</x:v>
      </x:c>
      <x:c r="C34" s="14" t="n">
        <x:v>1</x:v>
      </x:c>
      <x:c r="D34" s="14" t="n">
        <x:v>0</x:v>
      </x:c>
      <x:c r="E34" s="14" t="n">
        <x:v>0</x:v>
      </x:c>
      <x:c r="F34" s="14" t="n">
        <x:v>1</x:v>
      </x:c>
      <x:c r="G34" s="15" t="n">
        <x:f>IF(SUM($B$7:$F$7)=0,0,ROUND(SUMPRODUCT(B34:F34,$B$7:$F$7)/SUM($B$7:$F$7)/3*100,1))</x:f>
        <x:v>21.7</x:v>
      </x:c>
      <x:c r="H34" s="15" t="n">
        <x:f>ROUND(SUM(B34:F34)/15*100,1)</x:f>
        <x:v>20</x:v>
      </x:c>
      <x:c r="I34" s="14" t="str">
        <x:v>Anomaly / testimony lead</x:v>
      </x:c>
      <x:c r="J34" s="2"/>
    </x:row>
    <x:row r="35" ht="44" customHeight="1">
      <x:c r="A35" s="5" t="str">
        <x:v>Dulce / Archuleta Mesa</x:v>
      </x:c>
      <x:c r="B35" s="5" t="n">
        <x:v>1</x:v>
      </x:c>
      <x:c r="C35" s="5" t="n">
        <x:v>1</x:v>
      </x:c>
      <x:c r="D35" s="5" t="n">
        <x:v>0</x:v>
      </x:c>
      <x:c r="E35" s="5" t="n">
        <x:v>0</x:v>
      </x:c>
      <x:c r="F35" s="5" t="n">
        <x:v>1</x:v>
      </x:c>
      <x:c r="G35" s="13" t="n">
        <x:f>IF(SUM($B$7:$F$7)=0,0,ROUND(SUMPRODUCT(B35:F35,$B$7:$F$7)/SUM($B$7:$F$7)/3*100,1))</x:f>
        <x:v>21.7</x:v>
      </x:c>
      <x:c r="H35" s="13" t="n">
        <x:f>ROUND(SUM(B35:F35)/15*100,1)</x:f>
        <x:v>20</x:v>
      </x:c>
      <x:c r="I35" s="5" t="str">
        <x:v>Anomaly / testimony lead</x:v>
      </x:c>
      <x:c r="J35" s="2"/>
    </x:row>
    <x:row r="36" ht="44" customHeight="1">
      <x:c r="A36" s="14" t="str">
        <x:v>Mel’s Hole · unlocated story</x:v>
      </x:c>
      <x:c r="B36" s="14" t="n">
        <x:v>1</x:v>
      </x:c>
      <x:c r="C36" s="14" t="n">
        <x:v>1</x:v>
      </x:c>
      <x:c r="D36" s="14" t="n">
        <x:v>0</x:v>
      </x:c>
      <x:c r="E36" s="14" t="n">
        <x:v>0</x:v>
      </x:c>
      <x:c r="F36" s="14" t="n">
        <x:v>1</x:v>
      </x:c>
      <x:c r="G36" s="15" t="n">
        <x:f>IF(SUM($B$7:$F$7)=0,0,ROUND(SUMPRODUCT(B36:F36,$B$7:$F$7)/SUM($B$7:$F$7)/3*100,1))</x:f>
        <x:v>21.7</x:v>
      </x:c>
      <x:c r="H36" s="15" t="n">
        <x:f>ROUND(SUM(B36:F36)/15*100,1)</x:f>
        <x:v>20</x:v>
      </x:c>
      <x:c r="I36" s="14" t="str">
        <x:v>Anomaly / testimony lead</x:v>
      </x:c>
      <x:c r="J36" s="2"/>
    </x:row>
    <x:row r="37" ht="44" customHeight="1">
      <x:c r="A37" s="5" t="str">
        <x:v>Mount Shasta</x:v>
      </x:c>
      <x:c r="B37" s="5" t="n">
        <x:v>1</x:v>
      </x:c>
      <x:c r="C37" s="5" t="n">
        <x:v>1</x:v>
      </x:c>
      <x:c r="D37" s="5" t="n">
        <x:v>0</x:v>
      </x:c>
      <x:c r="E37" s="5" t="n">
        <x:v>0</x:v>
      </x:c>
      <x:c r="F37" s="5" t="n">
        <x:v>1</x:v>
      </x:c>
      <x:c r="G37" s="13" t="n">
        <x:f>IF(SUM($B$7:$F$7)=0,0,ROUND(SUMPRODUCT(B37:F37,$B$7:$F$7)/SUM($B$7:$F$7)/3*100,1))</x:f>
        <x:v>21.7</x:v>
      </x:c>
      <x:c r="H37" s="13" t="n">
        <x:f>ROUND(SUM(B37:F37)/15*100,1)</x:f>
        <x:v>20</x:v>
      </x:c>
      <x:c r="I37" s="5" t="str">
        <x:v>Anomaly / testimony lead</x:v>
      </x:c>
      <x:c r="J37" s="2"/>
    </x:row>
    <x:row r="38" ht="44" customHeight="1">
      <x:c r="A38" s="14" t="str">
        <x:v>The too-large-to-move craft</x:v>
      </x:c>
      <x:c r="B38" s="14" t="n">
        <x:v>1</x:v>
      </x:c>
      <x:c r="C38" s="14" t="n">
        <x:v>1</x:v>
      </x:c>
      <x:c r="D38" s="14" t="n">
        <x:v>0</x:v>
      </x:c>
      <x:c r="E38" s="14" t="n">
        <x:v>0</x:v>
      </x:c>
      <x:c r="F38" s="14" t="n">
        <x:v>1</x:v>
      </x:c>
      <x:c r="G38" s="15" t="n">
        <x:f>IF(SUM($B$7:$F$7)=0,0,ROUND(SUMPRODUCT(B38:F38,$B$7:$F$7)/SUM($B$7:$F$7)/3*100,1))</x:f>
        <x:v>21.7</x:v>
      </x:c>
      <x:c r="H38" s="15" t="n">
        <x:f>ROUND(SUM(B38:F38)/15*100,1)</x:f>
        <x:v>20</x:v>
      </x:c>
      <x:c r="I38" s="14" t="str">
        <x:v>Anomaly / testimony lead</x:v>
      </x:c>
      <x:c r="J38" s="2"/>
    </x:row>
    <x:row r="39" ht="44" customHeight="1">
      <x:c r="A39" s="5" t="str">
        <x:v>Zone of Silence · context lead</x:v>
      </x:c>
      <x:c r="B39" s="5" t="n">
        <x:v>1</x:v>
      </x:c>
      <x:c r="C39" s="5" t="n">
        <x:v>0</x:v>
      </x:c>
      <x:c r="D39" s="5" t="n">
        <x:v>0</x:v>
      </x:c>
      <x:c r="E39" s="5" t="n">
        <x:v>0</x:v>
      </x:c>
      <x:c r="F39" s="5" t="n">
        <x:v>2</x:v>
      </x:c>
      <x:c r="G39" s="13" t="n">
        <x:f>IF(SUM($B$7:$F$7)=0,0,ROUND(SUMPRODUCT(B39:F39,$B$7:$F$7)/SUM($B$7:$F$7)/3*100,1))</x:f>
        <x:v>16.7</x:v>
      </x:c>
      <x:c r="H39" s="13" t="n">
        <x:f>ROUND(SUM(B39:F39)/15*100,1)</x:f>
        <x:v>20</x:v>
      </x:c>
      <x:c r="I39" s="5" t="str">
        <x:v>Anomaly / testimony lead</x:v>
      </x:c>
      <x:c r="J39" s="2"/>
    </x:row>
    <x:row r="40" ht="44" customHeight="1">
      <x:c r="A40" s="14" t="str">
        <x:v>Wright-Patterson / storage claims</x:v>
      </x:c>
      <x:c r="B40" s="14" t="n">
        <x:v>0</x:v>
      </x:c>
      <x:c r="C40" s="14" t="n">
        <x:v>1</x:v>
      </x:c>
      <x:c r="D40" s="14" t="n">
        <x:v>0</x:v>
      </x:c>
      <x:c r="E40" s="14" t="n">
        <x:v>0</x:v>
      </x:c>
      <x:c r="F40" s="14" t="n">
        <x:v>2</x:v>
      </x:c>
      <x:c r="G40" s="15" t="n">
        <x:f>IF(SUM($B$7:$F$7)=0,0,ROUND(SUMPRODUCT(B40:F40,$B$7:$F$7)/SUM($B$7:$F$7)/3*100,1))</x:f>
        <x:v>15</x:v>
      </x:c>
      <x:c r="H40" s="15" t="n">
        <x:f>ROUND(SUM(B40:F40)/15*100,1)</x:f>
        <x:v>20</x:v>
      </x:c>
      <x:c r="I40" s="14" t="str">
        <x:v>Facility / document comparison</x:v>
      </x:c>
      <x:c r="J40" s="2"/>
    </x:row>
    <x:row r="41" ht="44" customHeight="1">
      <x:c r="A41" s="5" t="str">
        <x:v>KONA BLUE · proposal, not a located store</x:v>
      </x:c>
      <x:c r="B41" s="5" t="n">
        <x:v>0</x:v>
      </x:c>
      <x:c r="C41" s="5" t="n">
        <x:v>0</x:v>
      </x:c>
      <x:c r="D41" s="5" t="n">
        <x:v>0</x:v>
      </x:c>
      <x:c r="E41" s="5" t="n">
        <x:v>0</x:v>
      </x:c>
      <x:c r="F41" s="5" t="n">
        <x:v>3</x:v>
      </x:c>
      <x:c r="G41" s="13" t="n">
        <x:f>IF(SUM($B$7:$F$7)=0,0,ROUND(SUMPRODUCT(B41:F41,$B$7:$F$7)/SUM($B$7:$F$7)/3*100,1))</x:f>
        <x:v>10</x:v>
      </x:c>
      <x:c r="H41" s="13" t="n">
        <x:f>ROUND(SUM(B41:F41)/15*100,1)</x:f>
        <x:v>20</x:v>
      </x:c>
      <x:c r="I41" s="5" t="str">
        <x:v>Facility / document comparison</x:v>
      </x:c>
      <x:c r="J41" s="2"/>
    </x:row>
    <x:row r="42" ht="44" customHeight="1">
      <x:c r="A42" s="14" t="str">
        <x:v>Groom Lake / Area 51</x:v>
      </x:c>
      <x:c r="B42" s="14" t="n">
        <x:v>0</x:v>
      </x:c>
      <x:c r="C42" s="14" t="n">
        <x:v>0</x:v>
      </x:c>
      <x:c r="D42" s="14" t="n">
        <x:v>0</x:v>
      </x:c>
      <x:c r="E42" s="14" t="n">
        <x:v>0</x:v>
      </x:c>
      <x:c r="F42" s="14" t="n">
        <x:v>2</x:v>
      </x:c>
      <x:c r="G42" s="15" t="n">
        <x:f>IF(SUM($B$7:$F$7)=0,0,ROUND(SUMPRODUCT(B42:F42,$B$7:$F$7)/SUM($B$7:$F$7)/3*100,1))</x:f>
        <x:v>6.7</x:v>
      </x:c>
      <x:c r="H42" s="15" t="n">
        <x:f>ROUND(SUM(B42:F42)/15*100,1)</x:f>
        <x:v>13.3</x:v>
      </x:c>
      <x:c r="I42" s="14" t="str">
        <x:v>Facility / document comparison</x:v>
      </x:c>
      <x:c r="J42" s="2"/>
    </x:row>
    <x:row r="43" ht="44" customHeight="1">
      <x:c r="A43" s="5" t="str">
        <x:v>Pine Gap</x:v>
      </x:c>
      <x:c r="B43" s="5" t="n">
        <x:v>0</x:v>
      </x:c>
      <x:c r="C43" s="5" t="n">
        <x:v>0</x:v>
      </x:c>
      <x:c r="D43" s="5" t="n">
        <x:v>0</x:v>
      </x:c>
      <x:c r="E43" s="5" t="n">
        <x:v>0</x:v>
      </x:c>
      <x:c r="F43" s="5" t="n">
        <x:v>2</x:v>
      </x:c>
      <x:c r="G43" s="13" t="n">
        <x:f>IF(SUM($B$7:$F$7)=0,0,ROUND(SUMPRODUCT(B43:F43,$B$7:$F$7)/SUM($B$7:$F$7)/3*100,1))</x:f>
        <x:v>6.7</x:v>
      </x:c>
      <x:c r="H43" s="13" t="n">
        <x:f>ROUND(SUM(B43:F43)/15*100,1)</x:f>
        <x:v>13.3</x:v>
      </x:c>
      <x:c r="I43" s="5" t="str">
        <x:v>Facility / document comparison</x:v>
      </x:c>
      <x:c r="J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</x:row>
  </x:sheetData>
  <x:mergeCells>
    <x:mergeCell ref="A1:I1"/>
    <x:mergeCell ref="A3:I3"/>
    <x:mergeCell ref="A4:I4"/>
  </x:mergeCells>
  <x:conditionalFormatting sqref="G10:G43">
    <x:cfRule type="dataBar" priority="1">
      <x:dataBar>
        <x:cfvo type="min"/>
        <x:cfvo type="max"/>
        <x:color rgb="FF77BBB0"/>
      </x:dataBar>
      <x:extLst>
        <x:ext xmlns:x14="http://schemas.microsoft.com/office/spreadsheetml/2009/9/main" uri="{B025F937-C7B1-47D3-B67F-A62EFF666E3E}">
          <x14:id>{1D5B70C0-880C-5CDB-69C6-08B7F35657F0}</x14:id>
        </x:ext>
      </x:extLst>
    </x:cfRule>
  </x:conditionalFormatting>
  <x:dataValidations count="1">
    <x:dataValidation type="decimal" operator="between" sqref="B7:F7">
      <x:formula1>0</x:formula1>
      <x:formula2>1</x:formula2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1D5B70C0-880C-5CDB-69C6-08B7F35657F0}">
            <x14:dataBar gradient="0">
              <x14:cfvo type="min"/>
              <x14:cfvo type="max"/>
              <x14:fillColor rgb="FF77BBB0"/>
            </x14:dataBar>
          </x14:cfRule>
          <xm:sqref>G10:G43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Pr>
    <x:tabColor rgb="FF086E74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70" hidden="0" customWidth="1"/>
  </x:cols>
  <x:sheetData>
    <x:row r="1" ht="42" customHeight="1">
      <x:c r="A1" s="4" t="str">
        <x:v>Six features · source-specific labels</x:v>
      </x:c>
      <x:c r="B1" s="4"/>
      <x:c r="C1" s="4"/>
      <x:c r="D1" s="4"/>
      <x:c r="E1" s="4"/>
      <x:c r="F1" s="4"/>
      <x:c r="G1" s="4"/>
      <x:c r="H1" s="4"/>
      <x:c r="I1" s="2"/>
      <x:c r="J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  <x:c r="J2" s="2"/>
    </x:row>
    <x:row r="3" ht="36" customHeight="1">
      <x:c r="A3" s="5" t="str">
        <x:v>Published measurement means described in the acquired record, not necessarily raw data reanalysed. Unknown is not proven absence.</x:v>
      </x:c>
      <x:c r="B3" s="5"/>
      <x:c r="C3" s="5"/>
      <x:c r="D3" s="5"/>
      <x:c r="E3" s="5"/>
      <x:c r="F3" s="5"/>
      <x:c r="G3" s="5"/>
      <x:c r="H3" s="5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4" customHeight="1">
      <x:c r="A5" s="8" t="str">
        <x:v>Case</x:v>
      </x:c>
      <x:c r="B5" s="8" t="str">
        <x:v>Equipment trouble</x:v>
      </x:c>
      <x:c r="C5" s="8" t="str">
        <x:v>RF / magnetic</x:v>
      </x:c>
      <x:c r="D5" s="8" t="str">
        <x:v>Below-surface feature</x:v>
      </x:c>
      <x:c r="E5" s="8" t="str">
        <x:v>Lights / craft reports</x:v>
      </x:c>
      <x:c r="F5" s="8" t="str">
        <x:v>Ionizing radiation</x:v>
      </x:c>
      <x:c r="G5" s="8" t="str">
        <x:v>Boundary / proximity</x:v>
      </x:c>
      <x:c r="H5" s="8" t="str">
        <x:v>Source URLs</x:v>
      </x:c>
      <x:c r="I5" s="2"/>
      <x:c r="J5" s="2"/>
    </x:row>
    <x:row r="6" ht="110" customHeight="1">
      <x:c r="A6" s="14" t="str">
        <x:v>Baltic Sea anomaly</x:v>
      </x:c>
      <x:c r="B6" s="14" t="str">
        <x:v>Reported result</x:v>
      </x:c>
      <x:c r="C6" s="14" t="str">
        <x:v>Not established here</x:v>
      </x:c>
      <x:c r="D6" s="14" t="str">
        <x:v>Published measurement</x:v>
      </x:c>
      <x:c r="E6" s="14" t="str">
        <x:v>Not established here</x:v>
      </x:c>
      <x:c r="F6" s="14" t="str">
        <x:v>Reported result</x:v>
      </x:c>
      <x:c r="G6" s="14" t="str">
        <x:v>Reported result</x:v>
      </x:c>
      <x:c r="H6" s="14" t="str">
        <x:v>https://www.oceanexplorer.se/page/3/
https://www.youtube.com/watch?v=aGqFOxuYRT0
https://www.usgs.gov/centers/pcmsc/science/chirp-516
https://www.oceanexplorer.se/page/4/</x:v>
      </x:c>
      <x:c r="I6" s="2"/>
      <x:c r="J6" s="2"/>
    </x:row>
    <x:row r="7" ht="110" customHeight="1">
      <x:c r="A7" s="5" t="str">
        <x:v>Skinwalker Ranch</x:v>
      </x:c>
      <x:c r="B7" s="5" t="str">
        <x:v>Reported result</x:v>
      </x:c>
      <x:c r="C7" s="5" t="str">
        <x:v>Reported result</x:v>
      </x:c>
      <x:c r="D7" s="5" t="str">
        <x:v>Reported result</x:v>
      </x:c>
      <x:c r="E7" s="5" t="str">
        <x:v>Reported result</x:v>
      </x:c>
      <x:c r="F7" s="5" t="str">
        <x:v>Reported result</x:v>
      </x:c>
      <x:c r="G7" s="5" t="str">
        <x:v>Reported result</x:v>
      </x:c>
      <x:c r="H7" s="5" t="str">
        <x:v>https://www.youtube.com/watch?v=7W7iOt57fOo
https://www.youtube.com/watch?v=uYyXpx7ADJQ
https://www.linkedin.com/posts/jan-francke-gpr_gpr-georadar-groundpenetratingradar-activity-7348809057119391745-EH5e
https://amerisurv.com/podcast_episode/20-pete-kelsey/
https://drive.google.com/file/d/1I-gnrvbkzuJalZD3nK21qMzLLGRex6-B/view</x:v>
      </x:c>
      <x:c r="I7" s="2"/>
      <x:c r="J7" s="2"/>
    </x:row>
    <x:row r="8" ht="110" customHeight="1">
      <x:c r="A8" s="14" t="str">
        <x:v>Sycamore Knoll / Malibu</x:v>
      </x:c>
      <x:c r="B8" s="14" t="str">
        <x:v>Not established here</x:v>
      </x:c>
      <x:c r="C8" s="14" t="str">
        <x:v>Not established here</x:v>
      </x:c>
      <x:c r="D8" s="14" t="str">
        <x:v>Published measurement</x:v>
      </x:c>
      <x:c r="E8" s="14" t="str">
        <x:v>Not established here</x:v>
      </x:c>
      <x:c r="F8" s="14" t="str">
        <x:v>Not established here</x:v>
      </x:c>
      <x:c r="G8" s="14" t="str">
        <x:v>Not established here</x:v>
      </x:c>
      <x:c r="H8" s="14" t="str">
        <x:v>https://jimmychurchradio.com/massive-deep-underwater-base-discovered-off-malibu/
https://repository.library.noaa.gov/view/noaa/31450/noaa_31450_DS1.pdf
https://nautiluslive.org/cruise/na078
https://www.marine-geo.org/tools/search/entry.php?id=NA078</x:v>
      </x:c>
      <x:c r="I8" s="2"/>
      <x:c r="J8" s="2"/>
    </x:row>
    <x:row r="9" ht="110" customHeight="1">
      <x:c r="A9" s="5" t="str">
        <x:v>Hessdalen</x:v>
      </x:c>
      <x:c r="B9" s="5" t="str">
        <x:v>Mixed / partly explained</x:v>
      </x:c>
      <x:c r="C9" s="5" t="str">
        <x:v>Published measurement</x:v>
      </x:c>
      <x:c r="D9" s="5" t="str">
        <x:v>Not established here</x:v>
      </x:c>
      <x:c r="E9" s="5" t="str">
        <x:v>Published measurement</x:v>
      </x:c>
      <x:c r="F9" s="5" t="str">
        <x:v>No count-rate rise in the cited test. Lights ≥1 km away.</x:v>
      </x:c>
      <x:c r="G9" s="5" t="str">
        <x:v>Not established here</x:v>
      </x:c>
      <x:c r="H9" s="5" t="str">
        <x:v>https://old.hessdalen.org/reports/hpreport84.shtml</x:v>
      </x:c>
      <x:c r="I9" s="2"/>
      <x:c r="J9" s="2"/>
    </x:row>
    <x:row r="10" ht="110" customHeight="1">
      <x:c r="A10" s="14" t="str">
        <x:v>Piedmont / southeast Missouri</x:v>
      </x:c>
      <x:c r="B10" s="14" t="str">
        <x:v>Reported result</x:v>
      </x:c>
      <x:c r="C10" s="14" t="str">
        <x:v>Published measurement</x:v>
      </x:c>
      <x:c r="D10" s="14" t="str">
        <x:v>Not established here</x:v>
      </x:c>
      <x:c r="E10" s="14" t="str">
        <x:v>Published measurement</x:v>
      </x:c>
      <x:c r="F10" s="14" t="str">
        <x:v>Not established here. Separate Sikeston test: no unusual radiation.</x:v>
      </x:c>
      <x:c r="G10" s="14" t="str">
        <x:v>Not established here</x:v>
      </x:c>
      <x:c r="H10" s="14" t="str">
        <x:v>https://archive.org/details/rutledge-project-identification</x:v>
      </x:c>
      <x:c r="I10" s="2"/>
      <x:c r="J10" s="2"/>
    </x:row>
    <x:row r="11" ht="110" customHeight="1">
      <x:c r="A11" s="5" t="str">
        <x:v>Mount Wilson Ranch</x:v>
      </x:c>
      <x:c r="B11" s="5" t="str">
        <x:v>Reported result</x:v>
      </x:c>
      <x:c r="C11" s="5" t="str">
        <x:v>Reported result</x:v>
      </x:c>
      <x:c r="D11" s="5" t="str">
        <x:v>Reported result</x:v>
      </x:c>
      <x:c r="E11" s="5" t="str">
        <x:v>Not established here</x:v>
      </x:c>
      <x:c r="F11" s="5" t="str">
        <x:v>Not established here</x:v>
      </x:c>
      <x:c r="G11" s="5" t="str">
        <x:v>Reported result</x:v>
      </x:c>
      <x:c r="H11" s="5" t="str">
        <x:v>https://medium.com/@carlthecrusher/the-lost-mines-of-mt-wilson-ranch-79bc86841966
https://transcripts.foreverdreaming.org/viewtopic.php?t=229552
https://www.geonics.com/html/em34-3.html
https://www.youtube.com/watch?v=uYyXpx7ADJQ</x:v>
      </x:c>
      <x:c r="I11" s="2"/>
      <x:c r="J11" s="2"/>
    </x:row>
    <x:row r="12" ht="110" customHeight="1">
      <x:c r="A12" s="14" t="str">
        <x:v>Catalina / Laguna</x:v>
      </x:c>
      <x:c r="B12" s="14" t="str">
        <x:v>Mixed / partly explained</x:v>
      </x:c>
      <x:c r="C12" s="14" t="str">
        <x:v>Not established here</x:v>
      </x:c>
      <x:c r="D12" s="14" t="str">
        <x:v>Not established here</x:v>
      </x:c>
      <x:c r="E12" s="14" t="str">
        <x:v>Published measurement</x:v>
      </x:c>
      <x:c r="F12" s="14" t="str">
        <x:v>Published measurement</x:v>
      </x:c>
      <x:c r="G12" s="14" t="str">
        <x:v>Not established here</x:v>
      </x:c>
      <x:c r="H12" s="14" t="str">
        <x:v>https://knuthlab.org/papers/szydagis%2Bknuth%2Bkugielsky%2Blevy-UAPx---2025</x:v>
      </x:c>
      <x:c r="I12" s="2"/>
      <x:c r="J12" s="2"/>
    </x:row>
    <x:row r="13" ht="110" customHeight="1">
      <x:c r="A13" s="5" t="str">
        <x:v>Nammajaure</x:v>
      </x:c>
      <x:c r="B13" s="5" t="str">
        <x:v>Mixed / partly explained</x:v>
      </x:c>
      <x:c r="C13" s="5" t="str">
        <x:v>Published measurement</x:v>
      </x:c>
      <x:c r="D13" s="5" t="str">
        <x:v>Published measurement</x:v>
      </x:c>
      <x:c r="E13" s="5" t="str">
        <x:v>Reported result</x:v>
      </x:c>
      <x:c r="F13" s="5" t="str">
        <x:v>Not established here</x:v>
      </x:c>
      <x:c r="G13" s="5" t="str">
        <x:v>Not established here</x:v>
      </x:c>
      <x:c r="H13" s="5" t="str">
        <x:v>https://www.ufo.se/index.php/om-ufo-sverige/verksamhetu/projekt/norrlandsprojektet
https://riksarkivet.se/resurser/spokraketer
https://csblogg.ufo.se/csblogg3/wp-content/uploads/2016/01/20160627-Clas-Svahn-Sommarva%CC%88rd-P4-Skaraborg.pdf
https://www.youtube.com/watch?v=Rjr3Yq-dMUE</x:v>
      </x:c>
      <x:c r="I13" s="2"/>
      <x:c r="J13" s="2"/>
    </x:row>
    <x:row r="14" ht="110" customHeight="1">
      <x:c r="A14" s="14" t="str">
        <x:v>Brown Mountain</x:v>
      </x:c>
      <x:c r="B14" s="14" t="str">
        <x:v>Not established here</x:v>
      </x:c>
      <x:c r="C14" s="14" t="str">
        <x:v>Mixed / partly explained</x:v>
      </x:c>
      <x:c r="D14" s="14" t="str">
        <x:v>Not established here</x:v>
      </x:c>
      <x:c r="E14" s="14" t="str">
        <x:v>Mixed / partly explained</x:v>
      </x:c>
      <x:c r="F14" s="14" t="str">
        <x:v>Not established here</x:v>
      </x:c>
      <x:c r="G14" s="14" t="str">
        <x:v>Not established here</x:v>
      </x:c>
      <x:c r="H14" s="14" t="str">
        <x:v>https://pubs.usgs.gov/circ/1971/0646/report.pdf</x:v>
      </x:c>
      <x:c r="I14" s="2"/>
      <x:c r="J14" s="2"/>
    </x:row>
    <x:row r="15" ht="110" customHeight="1">
      <x:c r="A15" s="5" t="str">
        <x:v>Marfa / Mitchell Flat</x:v>
      </x:c>
      <x:c r="B15" s="5" t="str">
        <x:v>Not established here</x:v>
      </x:c>
      <x:c r="C15" s="5" t="str">
        <x:v>Not established here</x:v>
      </x:c>
      <x:c r="D15" s="5" t="str">
        <x:v>Not established here</x:v>
      </x:c>
      <x:c r="E15" s="5" t="str">
        <x:v>Published measurement</x:v>
      </x:c>
      <x:c r="F15" s="5" t="str">
        <x:v>Not established here</x:v>
      </x:c>
      <x:c r="G15" s="5" t="str">
        <x:v>Not established here</x:v>
      </x:c>
      <x:c r="H15" s="5" t="str">
        <x:v>https://www.ceticismoaberto.com/research/fotocat/marfa.pdf
https://meetings-archive.aps.org/ts4cf/2008/b1/6/</x:v>
      </x:c>
      <x:c r="I15" s="2"/>
      <x:c r="J15" s="2"/>
    </x:row>
    <x:row r="16" ht="110" customHeight="1">
      <x:c r="A16" s="14" t="str">
        <x:v>Min Min / western Queensland</x:v>
      </x:c>
      <x:c r="B16" s="14" t="str">
        <x:v>Not established here</x:v>
      </x:c>
      <x:c r="C16" s="14" t="str">
        <x:v>Not established here</x:v>
      </x:c>
      <x:c r="D16" s="14" t="str">
        <x:v>Not established here</x:v>
      </x:c>
      <x:c r="E16" s="14" t="str">
        <x:v>Mixed / partly explained</x:v>
      </x:c>
      <x:c r="F16" s="14" t="str">
        <x:v>Not established here</x:v>
      </x:c>
      <x:c r="G16" s="14" t="str">
        <x:v>Not established here</x:v>
      </x:c>
      <x:c r="H16" s="14" t="str">
        <x:v>https://www.australiasomuchtosee.com/linked/minminceo.pdf</x:v>
      </x:c>
      <x:c r="I16" s="2"/>
      <x:c r="J16" s="2"/>
    </x:row>
    <x:row r="17" ht="110" customHeight="1">
      <x:c r="A17" s="5" t="str">
        <x:v>Yakama / Toppenish region</x:v>
      </x:c>
      <x:c r="B17" s="5" t="str">
        <x:v>Mixed / partly explained</x:v>
      </x:c>
      <x:c r="C17" s="5" t="str">
        <x:v>No abnormal effect in the cited test</x:v>
      </x:c>
      <x:c r="D17" s="5" t="str">
        <x:v>Not established here</x:v>
      </x:c>
      <x:c r="E17" s="5" t="str">
        <x:v>Published measurement</x:v>
      </x:c>
      <x:c r="F17" s="5" t="str">
        <x:v>Not established here</x:v>
      </x:c>
      <x:c r="G17" s="5" t="str">
        <x:v>Not established here</x:v>
      </x:c>
      <x:c r="H17" s="5" t="str">
        <x:v>https://sacred-texts.com/ufo/yak1.htm</x:v>
      </x:c>
      <x:c r="I17" s="2"/>
      <x:c r="J17" s="2"/>
    </x:row>
    <x:row r="18" ht="110" customHeight="1">
      <x:c r="A18" s="14" t="str">
        <x:v>Senganmori</x:v>
      </x:c>
      <x:c r="B18" s="14" t="str">
        <x:v>Not established here</x:v>
      </x:c>
      <x:c r="C18" s="14" t="str">
        <x:v>Reported result</x:v>
      </x:c>
      <x:c r="D18" s="14" t="str">
        <x:v>Hypothesis / lore</x:v>
      </x:c>
      <x:c r="E18" s="14" t="str">
        <x:v>Reported result</x:v>
      </x:c>
      <x:c r="F18" s="14" t="str">
        <x:v>Not established here</x:v>
      </x:c>
      <x:c r="G18" s="14" t="str">
        <x:v>Reported result</x:v>
      </x:c>
      <x:c r="H18" s="14" t="str">
        <x:v>https://www.youtube.com/watch?v=aGqFOxuYRT0
https://www.thelion-mag.com/2110fo01
https://ufonosato.com/whats</x:v>
      </x:c>
      <x:c r="I18" s="2"/>
      <x:c r="J18" s="2"/>
    </x:row>
    <x:row r="19" ht="110" customHeight="1">
      <x:c r="A19" s="5" t="str">
        <x:v>Shag Harbour · 1967</x:v>
      </x:c>
      <x:c r="B19" s="5" t="str">
        <x:v>Not established here</x:v>
      </x:c>
      <x:c r="C19" s="5" t="str">
        <x:v>Not established here</x:v>
      </x:c>
      <x:c r="D19" s="5" t="str">
        <x:v>Reported result</x:v>
      </x:c>
      <x:c r="E19" s="5" t="str">
        <x:v>Reported result</x:v>
      </x:c>
      <x:c r="F19" s="5" t="str">
        <x:v>Not established here</x:v>
      </x:c>
      <x:c r="G19" s="5" t="str">
        <x:v>Not established here</x:v>
      </x:c>
      <x:c r="H19" s="5" t="str">
        <x:v>https://data2.collectionscanada.gc.ca/e/e110/e002749390.jpg
https://data2.collectionscanada.gc.ca/e/e110/e002749391.jpg
https://books.google.com/books/about/Sweep_Clear_5.html?hl=en&amp;id=frS40QEACAAJ&amp;output=html_text</x:v>
      </x:c>
      <x:c r="I19" s="2"/>
      <x:c r="J19" s="2"/>
    </x:row>
    <x:row r="20" ht="110" customHeight="1">
      <x:c r="A20" s="14" t="str">
        <x:v>Bradshaw / Secret Mountain</x:v>
      </x:c>
      <x:c r="B20" s="14" t="str">
        <x:v>Not established here</x:v>
      </x:c>
      <x:c r="C20" s="14" t="str">
        <x:v>Not established here</x:v>
      </x:c>
      <x:c r="D20" s="14" t="str">
        <x:v>Reported result</x:v>
      </x:c>
      <x:c r="E20" s="14" t="str">
        <x:v>Not established here</x:v>
      </x:c>
      <x:c r="F20" s="14" t="str">
        <x:v>Not established here</x:v>
      </x:c>
      <x:c r="G20" s="14" t="str">
        <x:v>Not established here</x:v>
      </x:c>
      <x:c r="H20" s="14" t="str">
        <x:v>https://www.youtube.com/watch?v=XIgxuiVkzrk&amp;t=2003s
https://www.youtube.com/watch?v=V00WcEiKRAY
https://experts.nau.edu/en/datasets/sega-plant-survey-bradshaw-ranch/
https://agriculture.house.gov/uploadedfiles/10.8.15_hearing_transcript.pdf
https://srmaterials.com/about/
https://www.martinmarietta.com/locations/west/arizona-aggregates-district
https://ir.martinmarietta.com/news-releases/news-release-details/martin-marietta-materials-inc-announces-organization-changes</x:v>
      </x:c>
      <x:c r="I20" s="2"/>
      <x:c r="J20" s="2"/>
    </x:row>
    <x:row r="21" ht="110" customHeight="1">
      <x:c r="A21" s="5" t="str">
        <x:v>Kölmjärv · 1946</x:v>
      </x:c>
      <x:c r="B21" s="5" t="str">
        <x:v>Not established here</x:v>
      </x:c>
      <x:c r="C21" s="5" t="str">
        <x:v>Not established here</x:v>
      </x:c>
      <x:c r="D21" s="5" t="str">
        <x:v>Reported result</x:v>
      </x:c>
      <x:c r="E21" s="5" t="str">
        <x:v>Reported result</x:v>
      </x:c>
      <x:c r="F21" s="5" t="str">
        <x:v>Not established here</x:v>
      </x:c>
      <x:c r="G21" s="5" t="str">
        <x:v>Not established here</x:v>
      </x:c>
      <x:c r="H21" s="5" t="str">
        <x:v>https://riksarkivet.se/resurser/spokraketer</x:v>
      </x:c>
      <x:c r="I21" s="2"/>
      <x:c r="J21" s="2"/>
    </x:row>
    <x:row r="22" ht="110" customHeight="1">
      <x:c r="A22" s="14" t="str">
        <x:v>Guadalupe · follow-up lead</x:v>
      </x:c>
      <x:c r="B22" s="14" t="str">
        <x:v>Not established here</x:v>
      </x:c>
      <x:c r="C22" s="14" t="str">
        <x:v>Not established here</x:v>
      </x:c>
      <x:c r="D22" s="14" t="str">
        <x:v>Hypothesis / lore</x:v>
      </x:c>
      <x:c r="E22" s="14" t="str">
        <x:v>Reported result</x:v>
      </x:c>
      <x:c r="F22" s="14" t="str">
        <x:v>Not established here</x:v>
      </x:c>
      <x:c r="G22" s="14" t="str">
        <x:v>Not established here</x:v>
      </x:c>
      <x:c r="H22" s="14" t="str">
        <x:v>https://www.youtube.com/watch?v=1iaH1a3A4Lk&amp;t=9737s
https://newparadigminstitute.org/learn/library/global-disclosure-day/</x:v>
      </x:c>
      <x:c r="I22" s="2"/>
      <x:c r="J22" s="2"/>
    </x:row>
    <x:row r="23" ht="110" customHeight="1">
      <x:c r="A23" s="5" t="str">
        <x:v>Monte Perdido</x:v>
      </x:c>
      <x:c r="B23" s="5" t="str">
        <x:v>Not established here</x:v>
      </x:c>
      <x:c r="C23" s="5" t="str">
        <x:v>Hypothesis / lore</x:v>
      </x:c>
      <x:c r="D23" s="5" t="str">
        <x:v>Hypothesis / lore</x:v>
      </x:c>
      <x:c r="E23" s="5" t="str">
        <x:v>Not established here</x:v>
      </x:c>
      <x:c r="F23" s="5" t="str">
        <x:v>Not established here</x:v>
      </x:c>
      <x:c r="G23" s="5" t="str">
        <x:v>Not established here</x:v>
      </x:c>
      <x:c r="H23" s="5" t="str">
        <x:v>https://www.remoteviewed.com/wp-content/uploads/2024/12/The-Pat-Price-Remote-Viewing-papers.pdf
https://captain-of-my-ship.com/project8200/</x:v>
      </x:c>
      <x:c r="I23" s="2"/>
      <x:c r="J23" s="2"/>
    </x:row>
    <x:row r="24" ht="110" customHeight="1">
      <x:c r="A24" s="14" t="str">
        <x:v>Mount Hayes</x:v>
      </x:c>
      <x:c r="B24" s="14" t="str">
        <x:v>Not established here</x:v>
      </x:c>
      <x:c r="C24" s="14" t="str">
        <x:v>Hypothesis / lore</x:v>
      </x:c>
      <x:c r="D24" s="14" t="str">
        <x:v>Hypothesis / lore</x:v>
      </x:c>
      <x:c r="E24" s="14" t="str">
        <x:v>Not established here</x:v>
      </x:c>
      <x:c r="F24" s="14" t="str">
        <x:v>Not established here</x:v>
      </x:c>
      <x:c r="G24" s="14" t="str">
        <x:v>Not established here</x:v>
      </x:c>
      <x:c r="H24" s="14" t="str">
        <x:v>https://www.remoteviewed.com/wp-content/uploads/2024/12/The-Pat-Price-Remote-Viewing-papers.pdf
https://captain-of-my-ship.com/project8200/
https://www.odla.fr/app/download/12472259593/CIA-RDP96-00789R003800190001-0.pdf?t=1749402471</x:v>
      </x:c>
      <x:c r="I24" s="2"/>
      <x:c r="J24" s="2"/>
    </x:row>
    <x:row r="25" ht="110" customHeight="1">
      <x:c r="A25" s="5" t="str">
        <x:v>Mount Nyangani / Inyangani</x:v>
      </x:c>
      <x:c r="B25" s="5" t="str">
        <x:v>Not established here</x:v>
      </x:c>
      <x:c r="C25" s="5" t="str">
        <x:v>Hypothesis / lore</x:v>
      </x:c>
      <x:c r="D25" s="5" t="str">
        <x:v>Hypothesis / lore</x:v>
      </x:c>
      <x:c r="E25" s="5" t="str">
        <x:v>Not established here</x:v>
      </x:c>
      <x:c r="F25" s="5" t="str">
        <x:v>Hypothesis / lore</x:v>
      </x:c>
      <x:c r="G25" s="5" t="str">
        <x:v>Not established here</x:v>
      </x:c>
      <x:c r="H25" s="5" t="str">
        <x:v>https://www.remoteviewed.com/wp-content/uploads/2024/12/The-Pat-Price-Remote-Viewing-papers.pdf
https://captain-of-my-ship.com/project8200/</x:v>
      </x:c>
      <x:c r="I25" s="2"/>
      <x:c r="J25" s="2"/>
    </x:row>
    <x:row r="26" ht="110" customHeight="1">
      <x:c r="A26" s="14" t="str">
        <x:v>Mount Zeil</x:v>
      </x:c>
      <x:c r="B26" s="14" t="str">
        <x:v>Not established here</x:v>
      </x:c>
      <x:c r="C26" s="14" t="str">
        <x:v>Hypothesis / lore</x:v>
      </x:c>
      <x:c r="D26" s="14" t="str">
        <x:v>Hypothesis / lore</x:v>
      </x:c>
      <x:c r="E26" s="14" t="str">
        <x:v>Not established here</x:v>
      </x:c>
      <x:c r="F26" s="14" t="str">
        <x:v>Not established here</x:v>
      </x:c>
      <x:c r="G26" s="14" t="str">
        <x:v>Not established here</x:v>
      </x:c>
      <x:c r="H26" s="14" t="str">
        <x:v>https://www.remoteviewed.com/wp-content/uploads/2024/12/The-Pat-Price-Remote-Viewing-papers.pdf
https://captain-of-my-ship.com/project8200/</x:v>
      </x:c>
      <x:c r="I26" s="2"/>
      <x:c r="J26" s="2"/>
    </x:row>
    <x:row r="27" ht="110" customHeight="1">
      <x:c r="A27" s="5" t="str">
        <x:v>S4 / Papoose Lake allegation</x:v>
      </x:c>
      <x:c r="B27" s="5" t="str">
        <x:v>Not established here</x:v>
      </x:c>
      <x:c r="C27" s="5" t="str">
        <x:v>Not established here</x:v>
      </x:c>
      <x:c r="D27" s="5" t="str">
        <x:v>Reported result</x:v>
      </x:c>
      <x:c r="E27" s="5" t="str">
        <x:v>Reported result</x:v>
      </x:c>
      <x:c r="F27" s="5" t="str">
        <x:v>Not established here</x:v>
      </x:c>
      <x:c r="G27" s="5" t="str">
        <x:v>Not established here</x:v>
      </x:c>
      <x:c r="H27" s="5" t="str">
        <x:v>https://www.papooselake.org/interview-transcripts/bob-lazar-on-the-billy-goodman-happening-2
https://www.cia.gov/stories/story/area-51-and-the-accidental-test-flight/
https://www.papooselake.org/interview-transcripts/bob-lazar-on-the-billy-goodman-happening</x:v>
      </x:c>
      <x:c r="I27" s="2"/>
      <x:c r="J27" s="2"/>
    </x:row>
    <x:row r="28" ht="110" customHeight="1">
      <x:c r="A28" s="14" t="str">
        <x:v>Antarctica · “Spartan 1”</x:v>
      </x:c>
      <x:c r="B28" s="14" t="str">
        <x:v>Not established here</x:v>
      </x:c>
      <x:c r="C28" s="14" t="str">
        <x:v>Not established here</x:v>
      </x:c>
      <x:c r="D28" s="14" t="str">
        <x:v>Reported result</x:v>
      </x:c>
      <x:c r="E28" s="14" t="str">
        <x:v>Not established here</x:v>
      </x:c>
      <x:c r="F28" s="14" t="str">
        <x:v>Not established here</x:v>
      </x:c>
      <x:c r="G28" s="14" t="str">
        <x:v>Not established here</x:v>
      </x:c>
      <x:c r="H28" s="14" t="str">
        <x:v>https://www.earthfiles.com/2019/01/23/january-23-2019-tune-in-live-earthfiles-youtube-broadcast-for-navy-seal-whistleblower-eyewitness-description-of-huge-structures-deep-under-antarctic-ice/
https://www.earthfiles.com/linda-moulton-howe-bio/
https://gml.noaa.gov/obop/spo/treaty.html</x:v>
      </x:c>
      <x:c r="I28" s="2"/>
      <x:c r="J28" s="2"/>
    </x:row>
    <x:row r="29" ht="110" customHeight="1">
      <x:c r="A29" s="5" t="str">
        <x:v>Antarctica · Bender account</x:v>
      </x:c>
      <x:c r="B29" s="5" t="str">
        <x:v>Not established here</x:v>
      </x:c>
      <x:c r="C29" s="5" t="str">
        <x:v>Not established here</x:v>
      </x:c>
      <x:c r="D29" s="5" t="str">
        <x:v>Reported result</x:v>
      </x:c>
      <x:c r="E29" s="5" t="str">
        <x:v>Reported result</x:v>
      </x:c>
      <x:c r="F29" s="5" t="str">
        <x:v>Not established here</x:v>
      </x:c>
      <x:c r="G29" s="5" t="str">
        <x:v>Not established here</x:v>
      </x:c>
      <x:c r="H29" s="5" t="str">
        <x:v>https://borderlandsciences.org/journal/vol/19/n01/Crabb_on_Bender_Three_Men_III.html</x:v>
      </x:c>
      <x:c r="I29" s="2"/>
      <x:c r="J29" s="2"/>
    </x:row>
    <x:row r="30" ht="110" customHeight="1">
      <x:c r="A30" s="14" t="str">
        <x:v>Baikal / Trans-Baikal swimmers</x:v>
      </x:c>
      <x:c r="B30" s="14" t="str">
        <x:v>Not established here</x:v>
      </x:c>
      <x:c r="C30" s="14" t="str">
        <x:v>Not established here</x:v>
      </x:c>
      <x:c r="D30" s="14" t="str">
        <x:v>Hypothesis / lore</x:v>
      </x:c>
      <x:c r="E30" s="14" t="str">
        <x:v>Reported result</x:v>
      </x:c>
      <x:c r="F30" s="14" t="str">
        <x:v>Not established here</x:v>
      </x:c>
      <x:c r="G30" s="14" t="str">
        <x:v>Not established here</x:v>
      </x:c>
      <x:c r="H30" s="14" t="str">
        <x:v>https://files.afu.se/Downloads/Magazines/United%20States/UFO%20Encounters%20%28Michael%20Norris%29/UFO%20Encounters%20-%20Vol%2001%20No%2007%20-%201993.pdf
https://www.youtube.com/watch?v=aGqFOxuYRT0</x:v>
      </x:c>
      <x:c r="I30" s="2"/>
      <x:c r="J30" s="2"/>
    </x:row>
    <x:row r="31" ht="110" customHeight="1">
      <x:c r="A31" s="5" t="str">
        <x:v>Dulce / Archuleta Mesa</x:v>
      </x:c>
      <x:c r="B31" s="5" t="str">
        <x:v>Not established here</x:v>
      </x:c>
      <x:c r="C31" s="5" t="str">
        <x:v>Not established here</x:v>
      </x:c>
      <x:c r="D31" s="5" t="str">
        <x:v>Reported result</x:v>
      </x:c>
      <x:c r="E31" s="5" t="str">
        <x:v>Not established here</x:v>
      </x:c>
      <x:c r="F31" s="5" t="str">
        <x:v>Reported result</x:v>
      </x:c>
      <x:c r="G31" s="5" t="str">
        <x:v>Not established here</x:v>
      </x:c>
      <x:c r="H31" s="5" t="str">
        <x:v>https://ignaciodarnaude.es/wp-content/uploads/2025/08/FSR-1984-V-29-N-5.pdf
https://projectaquarius.mufon.com/wp-content/uploads/2023/09/January_December_1989.pdf
https://www.geocities.ws/kriticle/schneid.html</x:v>
      </x:c>
      <x:c r="I31" s="2"/>
      <x:c r="J31" s="2"/>
    </x:row>
    <x:row r="32" ht="110" customHeight="1">
      <x:c r="A32" s="14" t="str">
        <x:v>Mel’s Hole · unlocated story</x:v>
      </x:c>
      <x:c r="B32" s="14" t="str">
        <x:v>Not established here</x:v>
      </x:c>
      <x:c r="C32" s="14" t="str">
        <x:v>Not established here</x:v>
      </x:c>
      <x:c r="D32" s="14" t="str">
        <x:v>Reported result</x:v>
      </x:c>
      <x:c r="E32" s="14" t="str">
        <x:v>Not established here</x:v>
      </x:c>
      <x:c r="F32" s="14" t="str">
        <x:v>Not established here</x:v>
      </x:c>
      <x:c r="G32" s="14" t="str">
        <x:v>Not established here</x:v>
      </x:c>
      <x:c r="H32" s="14" t="str">
        <x:v>https://www.coasttocoastam.com/show/ufo-disclosure-mels-hole/</x:v>
      </x:c>
      <x:c r="I32" s="2"/>
      <x:c r="J32" s="2"/>
    </x:row>
    <x:row r="33" ht="110" customHeight="1">
      <x:c r="A33" s="5" t="str">
        <x:v>Mount Shasta</x:v>
      </x:c>
      <x:c r="B33" s="5" t="str">
        <x:v>Not established here</x:v>
      </x:c>
      <x:c r="C33" s="5" t="str">
        <x:v>Not established here</x:v>
      </x:c>
      <x:c r="D33" s="5" t="str">
        <x:v>Hypothesis / lore</x:v>
      </x:c>
      <x:c r="E33" s="5" t="str">
        <x:v>Not established here</x:v>
      </x:c>
      <x:c r="F33" s="5" t="str">
        <x:v>Not established here</x:v>
      </x:c>
      <x:c r="G33" s="5" t="str">
        <x:v>Not established here</x:v>
      </x:c>
      <x:c r="H33" s="5" t="str">
        <x:v>https://www.youtube.com/watch?v=uYyXpx7ADJQ
https://sacred-texts.com/atl/dtp/dtp35.htm
https://www.siskiyous.edu/library/shasta/documents/MS_Fact_Sheet_references_34pp.pdf
https://www.usgs.gov/volcanoes/mount-shasta</x:v>
      </x:c>
      <x:c r="I33" s="2"/>
      <x:c r="J33" s="2"/>
    </x:row>
    <x:row r="34" ht="110" customHeight="1">
      <x:c r="A34" s="14" t="str">
        <x:v>The too-large-to-move craft</x:v>
      </x:c>
      <x:c r="B34" s="14" t="str">
        <x:v>Not established here</x:v>
      </x:c>
      <x:c r="C34" s="14" t="str">
        <x:v>Not established here</x:v>
      </x:c>
      <x:c r="D34" s="14" t="str">
        <x:v>Reported result</x:v>
      </x:c>
      <x:c r="E34" s="14" t="str">
        <x:v>Not established here</x:v>
      </x:c>
      <x:c r="F34" s="14" t="str">
        <x:v>Not established here</x:v>
      </x:c>
      <x:c r="G34" s="14" t="str">
        <x:v>Not established here</x:v>
      </x:c>
      <x:c r="H34" s="14" t="str">
        <x:v>https://www.youtube.com/watch?v=V00WcEiKRAY</x:v>
      </x:c>
      <x:c r="I34" s="2"/>
      <x:c r="J34" s="2"/>
    </x:row>
    <x:row r="35" ht="110" customHeight="1">
      <x:c r="A35" s="5" t="str">
        <x:v>Zone of Silence · context lead</x:v>
      </x:c>
      <x:c r="B35" s="5" t="str">
        <x:v>Hypothesis / lore</x:v>
      </x:c>
      <x:c r="C35" s="5" t="str">
        <x:v>Hypothesis / lore</x:v>
      </x:c>
      <x:c r="D35" s="5" t="str">
        <x:v>Not established here</x:v>
      </x:c>
      <x:c r="E35" s="5" t="str">
        <x:v>Not established here</x:v>
      </x:c>
      <x:c r="F35" s="5" t="str">
        <x:v>Mixed / partly explained</x:v>
      </x:c>
      <x:c r="G35" s="5" t="str">
        <x:v>Hypothesis / lore</x:v>
      </x:c>
      <x:c r="H35" s="5" t="str">
        <x:v>https://www.nasa.gov/wp-content/uploads/2023/04/1970.pdf
https://wsmrmuseum.com/2021/11/10/in-1970-an-athena-missile-went-deep-into-mexico/
https://pubmed.ncbi.nlm.nih.gov/5077582/</x:v>
      </x:c>
      <x:c r="I35" s="2"/>
      <x:c r="J35" s="2"/>
    </x:row>
    <x:row r="36" ht="110" customHeight="1">
      <x:c r="A36" s="14" t="str">
        <x:v>Wright-Patterson / storage claims</x:v>
      </x:c>
      <x:c r="B36" s="14" t="str">
        <x:v>Not established here</x:v>
      </x:c>
      <x:c r="C36" s="14" t="str">
        <x:v>Not established here</x:v>
      </x:c>
      <x:c r="D36" s="14" t="str">
        <x:v>Not established here</x:v>
      </x:c>
      <x:c r="E36" s="14" t="str">
        <x:v>Not established here</x:v>
      </x:c>
      <x:c r="F36" s="14" t="str">
        <x:v>Not established here</x:v>
      </x:c>
      <x:c r="G36" s="14" t="str">
        <x:v>Not established here</x:v>
      </x:c>
      <x:c r="H36" s="14" t="str">
        <x:v>https://www.archives.gov/research/military/air-force/ufos
https://files.bluebookfiles.org/pdfs/17371.pdf</x:v>
      </x:c>
      <x:c r="I36" s="2"/>
      <x:c r="J36" s="2"/>
    </x:row>
    <x:row r="37" ht="110" customHeight="1">
      <x:c r="A37" s="5" t="str">
        <x:v>KONA BLUE · proposal, not a located store</x:v>
      </x:c>
      <x:c r="B37" s="5" t="str">
        <x:v>Not established here</x:v>
      </x:c>
      <x:c r="C37" s="5" t="str">
        <x:v>Not established here</x:v>
      </x:c>
      <x:c r="D37" s="5" t="str">
        <x:v>Not established here</x:v>
      </x:c>
      <x:c r="E37" s="5" t="str">
        <x:v>Not established here</x:v>
      </x:c>
      <x:c r="F37" s="5" t="str">
        <x:v>Not established here</x:v>
      </x:c>
      <x:c r="G37" s="5" t="str">
        <x:v>Not established here</x:v>
      </x:c>
      <x:c r="H37" s="5" t="str">
        <x:v>https://www.aaro.mil/Portals/136/PDFs/UAP_RECORDS_RESEARCH/History_and_Origin_of_KONA_BLUE_FINAL_508.pdf
https://uncorruptedtruth.com/wp-content/uploads/2024/04/aaro_dhs_kona_blue.pdf</x:v>
      </x:c>
      <x:c r="I37" s="2"/>
      <x:c r="J37" s="2"/>
    </x:row>
    <x:row r="38" ht="110" customHeight="1">
      <x:c r="A38" s="14" t="str">
        <x:v>Groom Lake / Area 51</x:v>
      </x:c>
      <x:c r="B38" s="14" t="str">
        <x:v>Not established here</x:v>
      </x:c>
      <x:c r="C38" s="14" t="str">
        <x:v>Not established here</x:v>
      </x:c>
      <x:c r="D38" s="14" t="str">
        <x:v>Not established here</x:v>
      </x:c>
      <x:c r="E38" s="14" t="str">
        <x:v>Not established here</x:v>
      </x:c>
      <x:c r="F38" s="14" t="str">
        <x:v>Not established here</x:v>
      </x:c>
      <x:c r="G38" s="14" t="str">
        <x:v>Not established here</x:v>
      </x:c>
      <x:c r="H38" s="14" t="str">
        <x:v>https://www.cia.gov/stories/story/area-51-and-the-accidental-test-flight/</x:v>
      </x:c>
      <x:c r="I38" s="2"/>
      <x:c r="J38" s="2"/>
    </x:row>
    <x:row r="39" ht="110" customHeight="1">
      <x:c r="A39" s="5" t="str">
        <x:v>Pine Gap</x:v>
      </x:c>
      <x:c r="B39" s="5" t="str">
        <x:v>Not established here</x:v>
      </x:c>
      <x:c r="C39" s="5" t="str">
        <x:v>Not established here</x:v>
      </x:c>
      <x:c r="D39" s="5" t="str">
        <x:v>Not established here</x:v>
      </x:c>
      <x:c r="E39" s="5" t="str">
        <x:v>Not established here</x:v>
      </x:c>
      <x:c r="F39" s="5" t="str">
        <x:v>Not established here</x:v>
      </x:c>
      <x:c r="G39" s="5" t="str">
        <x:v>Not established here</x:v>
      </x:c>
      <x:c r="H39" s="5" t="str">
        <x:v>https://www.minister.defence.gov.au/statements/2023-02-09/securing-australias-sovereignty</x:v>
      </x:c>
      <x:c r="I39" s="2"/>
      <x:c r="J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</x:row>
  </x:sheetData>
  <x:mergeCells>
    <x:mergeCell ref="A1:H1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6E74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39" hidden="0" customWidth="1"/>
    <x:col min="3" max="3" width="39" hidden="0" customWidth="1"/>
    <x:col min="4" max="4" width="39" hidden="0" customWidth="1"/>
    <x:col min="5" max="5" width="39" hidden="0" customWidth="1"/>
    <x:col min="6" max="6" width="39" hidden="0" customWidth="1"/>
  </x:cols>
  <x:sheetData>
    <x:row r="1" ht="42" customHeight="1">
      <x:c r="A1" s="4" t="str">
        <x:v>Why each rating was assigned</x:v>
      </x:c>
      <x:c r="B1" s="4"/>
      <x:c r="C1" s="4"/>
      <x:c r="D1" s="4"/>
      <x:c r="E1" s="4"/>
      <x:c r="F1" s="4"/>
      <x:c r="G1" s="2"/>
      <x:c r="H1" s="2"/>
      <x:c r="I1" s="2"/>
      <x:c r="J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  <x:c r="J2" s="2"/>
    </x:row>
    <x:row r="3" ht="36" customHeight="1">
      <x:c r="A3" s="5" t="str">
        <x:v>Ratings0–3. See the public method for the rubric; each row explains the judgments used in Priorities.</x:v>
      </x:c>
      <x:c r="B3" s="5"/>
      <x:c r="C3" s="5"/>
      <x:c r="D3" s="5"/>
      <x:c r="E3" s="5"/>
      <x:c r="F3" s="5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4" customHeight="1">
      <x:c r="A5" s="8" t="str">
        <x:v>Case</x:v>
      </x:c>
      <x:c r="B5" s="8" t="str">
        <x:v>Similarity</x:v>
      </x:c>
      <x:c r="C5" s="8" t="str">
        <x:v>Documentation</x:v>
      </x:c>
      <x:c r="D5" s="8" t="str">
        <x:v>Repeat observations</x:v>
      </x:c>
      <x:c r="E5" s="8" t="str">
        <x:v>Independent checks</x:v>
      </x:c>
      <x:c r="F5" s="8" t="str">
        <x:v>Useful next step</x:v>
      </x:c>
      <x:c r="G5" s="2"/>
      <x:c r="H5" s="2"/>
      <x:c r="I5" s="2"/>
      <x:c r="J5" s="2"/>
    </x:row>
    <x:row r="6" ht="96" customHeight="1">
      <x:c r="A6" s="14" t="str">
        <x:v>Baltic Sea anomaly</x:v>
      </x:c>
      <x:c r="B6" s="14" t="str">
        <x:v>Equipment trouble, proximity and an underwater target make the closest narrated comparison.</x:v>
      </x:c>
      <x:c r="C6" s="14" t="str">
        <x:v>Dated expedition images exist; malfunction logs are still missing.</x:v>
      </x:c>
      <x:c r="D6" s="14" t="str">
        <x:v>The feature was revisited; causal recurrence of failures is not independently established.</x:v>
      </x:c>
      <x:c r="E6" s="14" t="str">
        <x:v>Other teams are described through one interview, not independently interviewed here.</x:v>
      </x:c>
      <x:c r="F6" s="14" t="str">
        <x:v>A named captain, separate ROV operator and reported written/filmed material give focused requests.</x:v>
      </x:c>
      <x:c r="G6" s="2"/>
      <x:c r="H6" s="2"/>
      <x:c r="I6" s="2"/>
      <x:c r="J6" s="2"/>
    </x:row>
    <x:row r="7" ht="96" customHeight="1">
      <x:c r="A7" s="5" t="str">
        <x:v>Skinwalker Ranch</x:v>
      </x:c>
      <x:c r="B7" s="5" t="str">
        <x:v>Several reported features overlap the starting comparison.</x:v>
      </x:c>
      <x:c r="C7" s="5" t="str">
        <x:v>Named operators and method descriptions; complete raw files not obtained.</x:v>
      </x:c>
      <x:c r="D7" s="5" t="str">
        <x:v>Repeated trouble is described, but controlled replication is not supplied.</x:v>
      </x:c>
      <x:c r="E7" s="5" t="str">
        <x:v>Multiple participants belong to the same investigation.</x:v>
      </x:c>
      <x:c r="F7" s="5" t="str">
        <x:v>Named contractors and specific data products make a focused request possible.</x:v>
      </x:c>
      <x:c r="G7" s="2"/>
      <x:c r="H7" s="2"/>
      <x:c r="I7" s="2"/>
      <x:c r="J7" s="2"/>
    </x:row>
    <x:row r="8" ht="96" customHeight="1">
      <x:c r="A8" s="14" t="str">
        <x:v>Sycamore Knoll / Malibu</x:v>
      </x:c>
      <x:c r="B8" s="14" t="str">
        <x:v>Subsurface/underwater shape is the useful resemblance.</x:v>
      </x:c>
      <x:c r="C8" s="14" t="str">
        <x:v>A quantitative multi-method field paper and figures describe the actual landform.</x:v>
      </x:c>
      <x:c r="D8" s="14" t="str">
        <x:v>Multiple acquired survey types revisit a physical feature, not repeated anomalous events.</x:v>
      </x:c>
      <x:c r="E8" s="14" t="str">
        <x:v>The geophysical fieldwork is separate from the earlier internet base claim.</x:v>
      </x:c>
      <x:c r="F8" s="14" t="str">
        <x:v>Direct matching of alleged features to the survey is possible.</x:v>
      </x:c>
      <x:c r="G8" s="2"/>
      <x:c r="H8" s="2"/>
      <x:c r="I8" s="2"/>
      <x:c r="J8" s="2"/>
    </x:row>
    <x:row r="9" ht="96" customHeight="1">
      <x:c r="A9" s="5" t="str">
        <x:v>Hessdalen</x:v>
      </x:c>
      <x:c r="B9" s="5" t="str">
        <x:v>Several instrument/optical features overlap, but no buried object is established.</x:v>
      </x:c>
      <x:c r="C9" s="5" t="str">
        <x:v>A detailed original field report is available, not the complete calibrated raw archive.</x:v>
      </x:c>
      <x:c r="D9" s="5" t="str">
        <x:v>Multiple dated observation nights are documented.</x:v>
      </x:c>
      <x:c r="E9" s="5" t="str">
        <x:v>The principal quantitative record is one campaign, not independent replication teams.</x:v>
      </x:c>
      <x:c r="F9" s="5" t="str">
        <x:v>The report identifies which synchronized records and background comparisons would help.</x:v>
      </x:c>
      <x:c r="G9" s="2"/>
      <x:c r="H9" s="2"/>
      <x:c r="I9" s="2"/>
      <x:c r="J9" s="2"/>
    </x:row>
    <x:row r="10" ht="96" customHeight="1">
      <x:c r="A10" s="14" t="str">
        <x:v>Piedmont / southeast Missouri</x:v>
      </x:c>
      <x:c r="B10" s="14" t="str">
        <x:v>Radio and visual observations offer two meaningful comparison points.</x:v>
      </x:c>
      <x:c r="C10" s="14" t="str">
        <x:v>The investigator's original book is accessible; full raw logs were not acquired.</x:v>
      </x:c>
      <x:c r="D10" s="14" t="str">
        <x:v>Many observing sessions are documented, though the specific radio event is not a repeated effect.</x:v>
      </x:c>
      <x:c r="E10" s="14" t="str">
        <x:v>The principal evidence is one organized research program.</x:v>
      </x:c>
      <x:c r="F10" s="14" t="str">
        <x:v>A date, region, frequency range and competing explanation define a useful follow-up.</x:v>
      </x:c>
      <x:c r="G10" s="2"/>
      <x:c r="H10" s="2"/>
      <x:c r="I10" s="2"/>
      <x:c r="J10" s="2"/>
    </x:row>
    <x:row r="11" ht="96" customHeight="1">
      <x:c r="A11" s="5" t="str">
        <x:v>Mount Wilson Ranch</x:v>
      </x:c>
      <x:c r="B11" s="5" t="str">
        <x:v>Reported instrument trouble, a surveyed area and a subsurface interpretation fit several starting features.</x:v>
      </x:c>
      <x:c r="C11" s="5" t="str">
        <x:v>A reproduced TV transcript and participant article are available; no raw survey was acquired.</x:v>
      </x:c>
      <x:c r="D11" s="5" t="str">
        <x:v>Multiple traverses are described by one production/investigation.</x:v>
      </x:c>
      <x:c r="E11" s="5" t="str">
        <x:v>The participants are connected to the same investigation.</x:v>
      </x:c>
      <x:c r="F11" s="5" t="str">
        <x:v>A projector power-control test and raw EM34 survey request are specific follow-ups.</x:v>
      </x:c>
      <x:c r="G11" s="2"/>
      <x:c r="H11" s="2"/>
      <x:c r="I11" s="2"/>
      <x:c r="J11" s="2"/>
    </x:row>
    <x:row r="12" ht="96" customHeight="1">
      <x:c r="A12" s="14" t="str">
        <x:v>Catalina / Laguna</x:v>
      </x:c>
      <x:c r="B12" s="14" t="str">
        <x:v>Optical and particle observations are meaningful cross-sensor comparisons.</x:v>
      </x:c>
      <x:c r="C12" s="14" t="str">
        <x:v>A detailed paper exists, with raw data by request rather than acquired here.</x:v>
      </x:c>
      <x:c r="D12" s="14" t="str">
        <x:v>The highlighted ambiguity is one event.</x:v>
      </x:c>
      <x:c r="E12" s="14" t="str">
        <x:v>Multiple instruments belong to one expedition.</x:v>
      </x:c>
      <x:c r="F12" s="14" t="str">
        <x:v>The stated missing coverage directly informs a repeat setup.</x:v>
      </x:c>
      <x:c r="G12" s="2"/>
      <x:c r="H12" s="2"/>
      <x:c r="I12" s="2"/>
      <x:c r="J12" s="2"/>
    </x:row>
    <x:row r="13" ht="96" customHeight="1">
      <x:c r="A13" s="5" t="str">
        <x:v>Nammajaure</x:v>
      </x:c>
      <x:c r="B13" s="5" t="str">
        <x:v>A buried target and weak magnetic result give two concrete comparison points.</x:v>
      </x:c>
      <x:c r="C13" s="5" t="str">
        <x:v>A named technical survey is described, but the full underlying report was not acquired.</x:v>
      </x:c>
      <x:c r="D13" s="5" t="str">
        <x:v>Multiple campaigns found different targets; the same buried object has not been independently replicated here.</x:v>
      </x:c>
      <x:c r="E13" s="5" t="str">
        <x:v>Witnesses and survey participants contribute different stages, not independent confirmation of one object.</x:v>
      </x:c>
      <x:c r="F13" s="5" t="str">
        <x:v>There is a particular target, survey author and data request.</x:v>
      </x:c>
      <x:c r="G13" s="2"/>
      <x:c r="H13" s="2"/>
      <x:c r="I13" s="2"/>
      <x:c r="J13" s="2"/>
    </x:row>
    <x:row r="14" ht="96" customHeight="1">
      <x:c r="A14" s="14" t="str">
        <x:v>Brown Mountain</x:v>
      </x:c>
      <x:c r="B14" s="14" t="str">
        <x:v>Useful optical comparison, not a close equipment/subsurface match.</x:v>
      </x:c>
      <x:c r="C14" s="14" t="str">
        <x:v>Original government field report exists.</x:v>
      </x:c>
      <x:c r="D14" s="14" t="str">
        <x:v>Repeated observations support the method, not repeated exotic activity.</x:v>
      </x:c>
      <x:c r="E14" s="14" t="str">
        <x:v>The reviewed historical investigation is one source chain.</x:v>
      </x:c>
      <x:c r="F14" s="14" t="str">
        <x:v>The geometry can be reapplied with modern cameras.</x:v>
      </x:c>
      <x:c r="G14" s="2"/>
      <x:c r="H14" s="2"/>
      <x:c r="I14" s="2"/>
      <x:c r="J14" s="2"/>
    </x:row>
    <x:row r="15" ht="96" customHeight="1">
      <x:c r="A15" s="5" t="str">
        <x:v>Marfa / Mitchell Flat</x:v>
      </x:c>
      <x:c r="B15" s="5" t="str">
        <x:v>A recurring-light comparison, not a direct subsurface/equipment-failure match.</x:v>
      </x:c>
      <x:c r="C15" s="5" t="str">
        <x:v>A quantitative paper is available; full original frames were not obtained.</x:v>
      </x:c>
      <x:c r="D15" s="5" t="str">
        <x:v>Repeated observations exist, while the highlighted two-camera event is one episode.</x:v>
      </x:c>
      <x:c r="E15" s="5" t="str">
        <x:v>Two stations in one network are not two independent teams.</x:v>
      </x:c>
      <x:c r="F15" s="5" t="str">
        <x:v>Frames, utility logs and a stated uncertainty region support a targeted check.</x:v>
      </x:c>
      <x:c r="G15" s="2"/>
      <x:c r="H15" s="2"/>
      <x:c r="I15" s="2"/>
      <x:c r="J15" s="2"/>
    </x:row>
    <x:row r="16" ht="96" customHeight="1">
      <x:c r="A16" s="14" t="str">
        <x:v>Min Min / western Queensland</x:v>
      </x:c>
      <x:c r="B16" s="14" t="str">
        <x:v>A light-behavior comparison only.</x:v>
      </x:c>
      <x:c r="C16" s="14" t="str">
        <x:v>A published explanatory field paper is available.</x:v>
      </x:c>
      <x:c r="D16" s="14" t="str">
        <x:v>Repeated observations/demonstration support a mechanism for a subset.</x:v>
      </x:c>
      <x:c r="E16" s="14" t="str">
        <x:v>The acquired account is principally one author's work.</x:v>
      </x:c>
      <x:c r="F16" s="14" t="str">
        <x:v>A practical test exists, but not a fixed target from this dossier.</x:v>
      </x:c>
      <x:c r="G16" s="2"/>
      <x:c r="H16" s="2"/>
      <x:c r="I16" s="2"/>
      <x:c r="J16" s="2"/>
    </x:row>
    <x:row r="17" ht="96" customHeight="1">
      <x:c r="A17" s="5" t="str">
        <x:v>Yakama / Toppenish region</x:v>
      </x:c>
      <x:c r="B17" s="5" t="str">
        <x:v>Optical reports overlap; measured magnetic anomaly was not found in this study.</x:v>
      </x:c>
      <x:c r="C17" s="5" t="str">
        <x:v>The original field report is accessible; complete slides/logs were not obtained.</x:v>
      </x:c>
      <x:c r="D17" s="5" t="str">
        <x:v>More than one observation is described, without independent controlled recurrence.</x:v>
      </x:c>
      <x:c r="E17" s="5" t="str">
        <x:v>A lookout and investigator are part of a coordinated observing effort.</x:v>
      </x:c>
      <x:c r="F17" s="5" t="str">
        <x:v>Original positions and photographs permit a specific reconstruction.</x:v>
      </x:c>
      <x:c r="G17" s="2"/>
      <x:c r="H17" s="2"/>
      <x:c r="I17" s="2"/>
      <x:c r="J17" s="2"/>
    </x:row>
    <x:row r="18" ht="96" customHeight="1">
      <x:c r="A18" s="14" t="str">
        <x:v>Senganmori</x:v>
      </x:c>
      <x:c r="B18" s="14" t="str">
        <x:v>Magnetic reports and localized observations offer two comparison features.</x:v>
      </x:c>
      <x:c r="C18" s="14" t="str">
        <x:v>Named witness/local institution, no original calibrated data.</x:v>
      </x:c>
      <x:c r="D18" s="14" t="str">
        <x:v>A reportedly revisited test area, not proven independent replication.</x:v>
      </x:c>
      <x:c r="E18" s="14" t="str">
        <x:v>Local witness and tourism accounts are linked.</x:v>
      </x:c>
      <x:c r="F18" s="14" t="str">
        <x:v>A modest controlled traverse is possible with access permission.</x:v>
      </x:c>
      <x:c r="G18" s="2"/>
      <x:c r="H18" s="2"/>
      <x:c r="I18" s="2"/>
      <x:c r="J18" s="2"/>
    </x:row>
    <x:row r="19" ht="96" customHeight="1">
      <x:c r="A19" s="5" t="str">
        <x:v>Shag Harbour · 1967</x:v>
      </x:c>
      <x:c r="B19" s="5" t="str">
        <x:v>An underwater-target lead, not a close match to recurring instrument failures.</x:v>
      </x:c>
      <x:c r="C19" s="5" t="str">
        <x:v>Contemporary official messages are inspectable.</x:v>
      </x:c>
      <x:c r="D19" s="5" t="str">
        <x:v>One incident; repeated recovery has not been shown.</x:v>
      </x:c>
      <x:c r="E19" s="5" t="str">
        <x:v>Operational updates partly repeat one initial chain.</x:v>
      </x:c>
      <x:c r="F19" s="5" t="str">
        <x:v>Specific final search/dive records are identifiable requests.</x:v>
      </x:c>
      <x:c r="G19" s="2"/>
      <x:c r="H19" s="2"/>
      <x:c r="I19" s="2"/>
      <x:c r="J19" s="2"/>
    </x:row>
    <x:row r="20" ht="96" customHeight="1">
      <x:c r="A20" s="14" t="str">
        <x:v>Bradshaw / Secret Mountain</x:v>
      </x:c>
      <x:c r="B20" s="14" t="str">
        <x:v>The acquired chain concerns a subsurface claim; the other starting features were not established.</x:v>
      </x:c>
      <x:c r="C20" s="14" t="str">
        <x:v>Operator account is available through the previously reviewed video passage; raw readings are missing.</x:v>
      </x:c>
      <x:c r="D20" s="14" t="str">
        <x:v>A follow-up is reported but its route was guided by the first interpretation.</x:v>
      </x:c>
      <x:c r="E20" s="14" t="str">
        <x:v>Linked survey work is not a blinded independent replication.</x:v>
      </x:c>
      <x:c r="F20" s="14" t="str">
        <x:v>The original survey/device details can be requested before another field test.</x:v>
      </x:c>
      <x:c r="G20" s="2"/>
      <x:c r="H20" s="2"/>
      <x:c r="I20" s="2"/>
      <x:c r="J20" s="2"/>
    </x:row>
    <x:row r="21" ht="96" customHeight="1">
      <x:c r="A21" s="5" t="str">
        <x:v>Kölmjärv · 1946</x:v>
      </x:c>
      <x:c r="B21" s="5" t="str">
        <x:v>Water entry and a search are the relevant resemblance, not recurring malfunctions.</x:v>
      </x:c>
      <x:c r="C21" s="5" t="str">
        <x:v>An archivist describes original records not yet obtained here.</x:v>
      </x:c>
      <x:c r="D21" s="5" t="str">
        <x:v>A single reported incident, with no recovered object.</x:v>
      </x:c>
      <x:c r="E21" s="5" t="str">
        <x:v>Witness report and official response do not independently verify the object's nature.</x:v>
      </x:c>
      <x:c r="F21" s="5" t="str">
        <x:v>A named archival series gives a realistic next step.</x:v>
      </x:c>
      <x:c r="G21" s="2"/>
      <x:c r="H21" s="2"/>
      <x:c r="I21" s="2"/>
      <x:c r="J21" s="2"/>
    </x:row>
    <x:row r="22" ht="96" customHeight="1">
      <x:c r="A22" s="14" t="str">
        <x:v>Guadalupe · follow-up lead</x:v>
      </x:c>
      <x:c r="B22" s="14" t="str">
        <x:v>Underwater-base allegation only; no matched instrument record.</x:v>
      </x:c>
      <x:c r="C22" s="14" t="str">
        <x:v>An attributable public discussion is available.</x:v>
      </x:c>
      <x:c r="D22" s="14" t="str">
        <x:v>No recurring located effect established.</x:v>
      </x:c>
      <x:c r="E22" s="14" t="str">
        <x:v>Relayed regional stories are not independent fixed-site confirmation.</x:v>
      </x:c>
      <x:c r="F22" s="14" t="str">
        <x:v>The original named claimant can be checked.</x:v>
      </x:c>
      <x:c r="G22" s="2"/>
      <x:c r="H22" s="2"/>
      <x:c r="I22" s="2"/>
      <x:c r="J22" s="2"/>
    </x:row>
    <x:row r="23" ht="96" customHeight="1">
      <x:c r="A23" s="5" t="str">
        <x:v>Monte Perdido</x:v>
      </x:c>
      <x:c r="B23" s="5" t="str">
        <x:v>Perceived subsurface equipment only.</x:v>
      </x:c>
      <x:c r="C23" s="5" t="str">
        <x:v>A session record documents a description, not a measured field.</x:v>
      </x:c>
      <x:c r="D23" s="5" t="str">
        <x:v>No physical recurrence acquired.</x:v>
      </x:c>
      <x:c r="E23" s="5" t="str">
        <x:v>Shared target-selection chain.</x:v>
      </x:c>
      <x:c r="F23" s="5" t="str">
        <x:v>A source-version comparison is possible.</x:v>
      </x:c>
      <x:c r="G23" s="2"/>
      <x:c r="H23" s="2"/>
      <x:c r="I23" s="2"/>
      <x:c r="J23" s="2"/>
    </x:row>
    <x:row r="24" ht="96" customHeight="1">
      <x:c r="A24" s="14" t="str">
        <x:v>Mount Hayes</x:v>
      </x:c>
      <x:c r="B24" s="14" t="str">
        <x:v>A perceived buried installation, not an instrument measurement.</x:v>
      </x:c>
      <x:c r="C24" s="14" t="str">
        <x:v>Session records exist; anomaly documentation remains interpretive.</x:v>
      </x:c>
      <x:c r="D24" s="14" t="str">
        <x:v>No physical recurrence or survey confirmation acquired.</x:v>
      </x:c>
      <x:c r="E24" s="14" t="str">
        <x:v>Later targets share an earlier selection chain.</x:v>
      </x:c>
      <x:c r="F24" s="14" t="str">
        <x:v>Cue sheets, recordings and feedback can be compared.</x:v>
      </x:c>
      <x:c r="G24" s="2"/>
      <x:c r="H24" s="2"/>
      <x:c r="I24" s="2"/>
      <x:c r="J24" s="2"/>
    </x:row>
    <x:row r="25" ht="96" customHeight="1">
      <x:c r="A25" s="5" t="str">
        <x:v>Mount Nyangani / Inyangani</x:v>
      </x:c>
      <x:c r="B25" s="5" t="str">
        <x:v>Perceived underground equipment, not acquired instrument data.</x:v>
      </x:c>
      <x:c r="C25" s="5" t="str">
        <x:v>Session documentation exists; physical evidence is not supplied.</x:v>
      </x:c>
      <x:c r="D25" s="5" t="str">
        <x:v>No physical recurrence acquired.</x:v>
      </x:c>
      <x:c r="E25" s="5" t="str">
        <x:v>Shared target-selection chain.</x:v>
      </x:c>
      <x:c r="F25" s="5" t="str">
        <x:v>Original and later source versions can be compared.</x:v>
      </x:c>
      <x:c r="G25" s="2"/>
      <x:c r="H25" s="2"/>
      <x:c r="I25" s="2"/>
      <x:c r="J25" s="2"/>
    </x:row>
    <x:row r="26" ht="96" customHeight="1">
      <x:c r="A26" s="14" t="str">
        <x:v>Mount Zeil</x:v>
      </x:c>
      <x:c r="B26" s="14" t="str">
        <x:v>Perceived underground equipment, not measured site effects.</x:v>
      </x:c>
      <x:c r="C26" s="14" t="str">
        <x:v>Session provenance is stronger than physical anomaly evidence.</x:v>
      </x:c>
      <x:c r="D26" s="14" t="str">
        <x:v>No physical recurrence acquired.</x:v>
      </x:c>
      <x:c r="E26" s="14" t="str">
        <x:v>Shared Price-to-Atwater target lineage.</x:v>
      </x:c>
      <x:c r="F26" s="14" t="str">
        <x:v>Original cues and session records can be compared.</x:v>
      </x:c>
      <x:c r="G26" s="2"/>
      <x:c r="H26" s="2"/>
      <x:c r="I26" s="2"/>
      <x:c r="J26" s="2"/>
    </x:row>
    <x:row r="27" ht="96" customHeight="1">
      <x:c r="A27" s="5" t="str">
        <x:v>S4 / Papoose Lake allegation</x:v>
      </x:c>
      <x:c r="B27" s="5" t="str">
        <x:v>An alleged stored craft provides one broad resemblance; no matching site-effect series.</x:v>
      </x:c>
      <x:c r="C27" s="5" t="str">
        <x:v>Early first-person interviews survive as transcript mirrors.</x:v>
      </x:c>
      <x:c r="D27" s="5" t="str">
        <x:v>Controlled or independently repeated interior observations were not obtained.</x:v>
      </x:c>
      <x:c r="E27" s="5" t="str">
        <x:v>The interior claim rests on Lazar's account.</x:v>
      </x:c>
      <x:c r="F27" s="5" t="str">
        <x:v>Original recordings and specific employment/test records are concrete requests.</x:v>
      </x:c>
      <x:c r="G27" s="2"/>
      <x:c r="H27" s="2"/>
      <x:c r="I27" s="2"/>
      <x:c r="J27" s="2"/>
    </x:row>
    <x:row r="28" ht="96" customHeight="1">
      <x:c r="A28" s="14" t="str">
        <x:v>Antarctica · “Spartan 1”</x:v>
      </x:c>
      <x:c r="B28" s="14" t="str">
        <x:v>An alleged underground structure is a broad resemblance.</x:v>
      </x:c>
      <x:c r="C28" s="14" t="str">
        <x:v>Original publisher material exists, without authenticated source identity.</x:v>
      </x:c>
      <x:c r="D28" s="14" t="str">
        <x:v>No physical recurrence acquired.</x:v>
      </x:c>
      <x:c r="E28" s="14" t="str">
        <x:v>Retellings repeat the same anonymized source.</x:v>
      </x:c>
      <x:c r="F28" s="14" t="str">
        <x:v>Identity and mission checks are prerequisites.</x:v>
      </x:c>
      <x:c r="G28" s="2"/>
      <x:c r="H28" s="2"/>
      <x:c r="I28" s="2"/>
      <x:c r="J28" s="2"/>
    </x:row>
    <x:row r="29" ht="96" customHeight="1">
      <x:c r="A29" s="5" t="str">
        <x:v>Antarctica · Bender account</x:v>
      </x:c>
      <x:c r="B29" s="5" t="str">
        <x:v>A cavern/craft narrative offers only a broad resemblance.</x:v>
      </x:c>
      <x:c r="C29" s="5" t="str">
        <x:v>An attributable early narrative survives in an incomplete source; no physical record was acquired.</x:v>
      </x:c>
      <x:c r="D29" s="5" t="str">
        <x:v>No physical recurrence acquired.</x:v>
      </x:c>
      <x:c r="E29" s="5" t="str">
        <x:v>One narrative chain.</x:v>
      </x:c>
      <x:c r="F29" s="5" t="str">
        <x:v>Source recovery precedes any field target.</x:v>
      </x:c>
      <x:c r="G29" s="2"/>
      <x:c r="H29" s="2"/>
      <x:c r="I29" s="2"/>
      <x:c r="J29" s="2"/>
    </x:row>
    <x:row r="30" ht="96" customHeight="1">
      <x:c r="A30" s="14" t="str">
        <x:v>Baikal / Trans-Baikal swimmers</x:v>
      </x:c>
      <x:c r="B30" s="14" t="str">
        <x:v>An underwater-contact narrative, not the same instrument pattern.</x:v>
      </x:c>
      <x:c r="C30" s="14" t="str">
        <x:v>An early retelling is available; original testimony remains missing.</x:v>
      </x:c>
      <x:c r="D30" s="14" t="str">
        <x:v>No recurring instrument/site effect documented.</x:v>
      </x:c>
      <x:c r="E30" s="14" t="str">
        <x:v>The acquired accounts trace to one nested publication chain.</x:v>
      </x:c>
      <x:c r="F30" s="14" t="str">
        <x:v>The next step is source recovery, not an identified field target.</x:v>
      </x:c>
      <x:c r="G30" s="2"/>
      <x:c r="H30" s="2"/>
      <x:c r="I30" s="2"/>
      <x:c r="J30" s="2"/>
    </x:row>
    <x:row r="31" ht="96" customHeight="1">
      <x:c r="A31" s="5" t="str">
        <x:v>Dulce / Archuleta Mesa</x:v>
      </x:c>
      <x:c r="B31" s="5" t="str">
        <x:v>A claimed underground encounter is a broad resemblance.</x:v>
      </x:c>
      <x:c r="C31" s="5" t="str">
        <x:v>A later lecture transcript is available, not authenticated contemporary records.</x:v>
      </x:c>
      <x:c r="D31" s="5" t="str">
        <x:v>No repeatable physical effect acquired.</x:v>
      </x:c>
      <x:c r="E31" s="5" t="str">
        <x:v>The distinct stories do not independently verify one installation.</x:v>
      </x:c>
      <x:c r="F31" s="5" t="str">
        <x:v>The basic dated work/site record must come first.</x:v>
      </x:c>
      <x:c r="G31" s="2"/>
      <x:c r="H31" s="2"/>
      <x:c r="I31" s="2"/>
      <x:c r="J31" s="2"/>
    </x:row>
    <x:row r="32" ht="96" customHeight="1">
      <x:c r="A32" s="14" t="str">
        <x:v>Mel’s Hole · unlocated story</x:v>
      </x:c>
      <x:c r="B32" s="14" t="str">
        <x:v>An alleged fixed underground place is the broad resemblance.</x:v>
      </x:c>
      <x:c r="C32" s="14" t="str">
        <x:v>An attributable early narrative survives in an incomplete source; no physical record was acquired.</x:v>
      </x:c>
      <x:c r="D32" s="14" t="str">
        <x:v>No repeatable physical observation acquired.</x:v>
      </x:c>
      <x:c r="E32" s="14" t="str">
        <x:v>A caller-story chain, not independent site confirmation.</x:v>
      </x:c>
      <x:c r="F32" s="14" t="str">
        <x:v>Original-source and location identification must come first.</x:v>
      </x:c>
      <x:c r="G32" s="2"/>
      <x:c r="H32" s="2"/>
      <x:c r="I32" s="2"/>
      <x:c r="J32" s="2"/>
    </x:row>
    <x:row r="33" ht="96" customHeight="1">
      <x:c r="A33" s="5" t="str">
        <x:v>Mount Shasta</x:v>
      </x:c>
      <x:c r="B33" s="5" t="str">
        <x:v>A broad inner-mountain resemblance.</x:v>
      </x:c>
      <x:c r="C33" s="5" t="str">
        <x:v>Original narrative text exists, not physical anomaly measurements.</x:v>
      </x:c>
      <x:c r="D33" s="5" t="str">
        <x:v>No physical recurrence acquired.</x:v>
      </x:c>
      <x:c r="E33" s="5" t="str">
        <x:v>No independent installation evidence.</x:v>
      </x:c>
      <x:c r="F33" s="5" t="str">
        <x:v>A specific modern observation must first be identified.</x:v>
      </x:c>
      <x:c r="G33" s="2"/>
      <x:c r="H33" s="2"/>
      <x:c r="I33" s="2"/>
      <x:c r="J33" s="2"/>
    </x:row>
    <x:row r="34" ht="96" customHeight="1">
      <x:c r="A34" s="14" t="str">
        <x:v>The too-large-to-move craft</x:v>
      </x:c>
      <x:c r="B34" s="14" t="str">
        <x:v>A stationary-craft allegation only.</x:v>
      </x:c>
      <x:c r="C34" s="14" t="str">
        <x:v>A attributable public interview exists.</x:v>
      </x:c>
      <x:c r="D34" s="14" t="str">
        <x:v>No repeatable located effect.</x:v>
      </x:c>
      <x:c r="E34" s="14" t="str">
        <x:v>No independent source record acquired.</x:v>
      </x:c>
      <x:c r="F34" s="14" t="str">
        <x:v>The undisclosed location prevents a concrete field comparison.</x:v>
      </x:c>
      <x:c r="G34" s="2"/>
      <x:c r="H34" s="2"/>
      <x:c r="I34" s="2"/>
      <x:c r="J34" s="2"/>
    </x:row>
    <x:row r="35" ht="96" customHeight="1">
      <x:c r="A35" s="5" t="str">
        <x:v>Zone of Silence · context lead</x:v>
      </x:c>
      <x:c r="B35" s="5" t="str">
        <x:v>Radio-silence lore resembles the theme but lacks acquired measurements.</x:v>
      </x:c>
      <x:c r="C35" s="5" t="str">
        <x:v>Missile history is documented; the alleged stable field is not.</x:v>
      </x:c>
      <x:c r="D35" s="5" t="str">
        <x:v>No measured recurrent effect acquired.</x:v>
      </x:c>
      <x:c r="E35" s="5" t="str">
        <x:v>Later stories do not independently supply instrument data.</x:v>
      </x:c>
      <x:c r="F35" s="5" t="str">
        <x:v>A targeted original-log search could resolve whether a usable test exists.</x:v>
      </x:c>
      <x:c r="G35" s="2"/>
      <x:c r="H35" s="2"/>
      <x:c r="I35" s="2"/>
      <x:c r="J35" s="2"/>
    </x:row>
    <x:row r="36" ht="96" customHeight="1">
      <x:c r="A36" s="14" t="str">
        <x:v>Wright-Patterson / storage claims</x:v>
      </x:c>
      <x:c r="B36" s="14" t="str">
        <x:v>No matched site-anomaly pattern acquired.</x:v>
      </x:c>
      <x:c r="C36" s="14" t="str">
        <x:v>Attributable storage allegations exist; no inventory obtained.</x:v>
      </x:c>
      <x:c r="D36" s="14" t="str">
        <x:v>No recurring anomalous observation acquired.</x:v>
      </x:c>
      <x:c r="E36" s="14" t="str">
        <x:v>No independent hardware custody record obtained.</x:v>
      </x:c>
      <x:c r="F36" s="14" t="str">
        <x:v>A dated inventory is a clear discriminating record.</x:v>
      </x:c>
      <x:c r="G36" s="2"/>
      <x:c r="H36" s="2"/>
      <x:c r="I36" s="2"/>
      <x:c r="J36" s="2"/>
    </x:row>
    <x:row r="37" ht="96" customHeight="1">
      <x:c r="A37" s="5" t="str">
        <x:v>KONA BLUE · proposal, not a located store</x:v>
      </x:c>
      <x:c r="B37" s="5" t="str">
        <x:v>No matched physical anomaly established.</x:v>
      </x:c>
      <x:c r="C37" s="5" t="str">
        <x:v>Strong administrative documents, but no documented anomalous material received.</x:v>
      </x:c>
      <x:c r="D37" s="5" t="str">
        <x:v>No anomalous operation or recurrence shown.</x:v>
      </x:c>
      <x:c r="E37" s="5" t="str">
        <x:v>No independent inventory acquired.</x:v>
      </x:c>
      <x:c r="F37" s="5" t="str">
        <x:v>Original proposal/disposition pages directly answer an important document-history question.</x:v>
      </x:c>
      <x:c r="G37" s="2"/>
      <x:c r="H37" s="2"/>
      <x:c r="I37" s="2"/>
      <x:c r="J37" s="2"/>
    </x:row>
    <x:row r="38" ht="96" customHeight="1">
      <x:c r="A38" s="14" t="str">
        <x:v>Groom Lake / Area 51</x:v>
      </x:c>
      <x:c r="B38" s="14" t="str">
        <x:v>No matched anomaly established in the acquired facility history.</x:v>
      </x:c>
      <x:c r="C38" s="14" t="str">
        <x:v>No inspectable extraordinary-contents record; official facility history is separately strong.</x:v>
      </x:c>
      <x:c r="D38" s="14" t="str">
        <x:v>No anomalous recurrence established.</x:v>
      </x:c>
      <x:c r="E38" s="14" t="str">
        <x:v>No independent storage evidence acquired.</x:v>
      </x:c>
      <x:c r="F38" s="14" t="str">
        <x:v>A specific facility claim could be checked against dated records.</x:v>
      </x:c>
      <x:c r="G38" s="2"/>
      <x:c r="H38" s="2"/>
      <x:c r="I38" s="2"/>
      <x:c r="J38" s="2"/>
    </x:row>
    <x:row r="39" ht="96" customHeight="1">
      <x:c r="A39" s="5" t="str">
        <x:v>Pine Gap</x:v>
      </x:c>
      <x:c r="B39" s="5" t="str">
        <x:v>No matched anomaly established.</x:v>
      </x:c>
      <x:c r="C39" s="5" t="str">
        <x:v>No inspectable extraordinary contents; official facility provenance is strong.</x:v>
      </x:c>
      <x:c r="D39" s="5" t="str">
        <x:v>No anomalous recurrence established.</x:v>
      </x:c>
      <x:c r="E39" s="5" t="str">
        <x:v>No independent extraordinary inventory obtained.</x:v>
      </x:c>
      <x:c r="F39" s="5" t="str">
        <x:v>An original contents claim could be traced.</x:v>
      </x:c>
      <x:c r="G39" s="2"/>
      <x:c r="H39" s="2"/>
      <x:c r="I39" s="2"/>
      <x:c r="J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</x:row>
  </x:sheetData>
  <x:mergeCells>
    <x:mergeCell ref="A1:F1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6E74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74" hidden="0" customWidth="1"/>
    <x:col min="3" max="3" width="25" hidden="0" customWidth="1"/>
    <x:col min="4" max="4" width="55" hidden="0" customWidth="1"/>
    <x:col min="5" max="5" width="55" hidden="0" customWidth="1"/>
  </x:cols>
  <x:sheetData>
    <x:row r="1" ht="42" customHeight="1">
      <x:c r="A1" s="4" t="str">
        <x:v>Source ledger · available record and access limits</x:v>
      </x:c>
      <x:c r="B1" s="4"/>
      <x:c r="C1" s="4"/>
      <x:c r="D1" s="4"/>
      <x:c r="E1" s="4"/>
      <x:c r="F1" s="2"/>
      <x:c r="G1" s="2"/>
      <x:c r="H1" s="2"/>
      <x:c r="I1" s="2"/>
      <x:c r="J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  <x:c r="J2" s="2"/>
    </x:row>
    <x:row r="3" ht="36" customHeight="1">
      <x:c r="A3" s="5" t="str">
        <x:v>Reviewed6 September2026. Some entries are original-text mirrors or metadata-only leads; the access column preserves that distinction.</x:v>
      </x:c>
      <x:c r="B3" s="5"/>
      <x:c r="C3" s="5"/>
      <x:c r="D3" s="5"/>
      <x:c r="E3" s="5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4" customHeight="1">
      <x:c r="A5" s="8" t="str">
        <x:v>Source</x:v>
      </x:c>
      <x:c r="B5" s="8" t="str">
        <x:v>URL</x:v>
      </x:c>
      <x:c r="C5" s="8" t="str">
        <x:v>Type</x:v>
      </x:c>
      <x:c r="D5" s="8" t="str">
        <x:v>Locator</x:v>
      </x:c>
      <x:c r="E5" s="8" t="str">
        <x:v>What was checked</x:v>
      </x:c>
      <x:c r="F5" s="2"/>
      <x:c r="G5" s="2"/>
      <x:c r="H5" s="2"/>
      <x:c r="I5" s="2"/>
      <x:c r="J5" s="2"/>
    </x:row>
    <x:row r="6" ht="96" customHeight="1">
      <x:c r="A6" s="14" t="str">
        <x:v>Brandon Fugal · American Alchemy</x:v>
      </x:c>
      <x:c r="B6" s="14" t="str">
        <x:v>https://www.youtube.com/watch?v=uYyXpx7ADJQ</x:v>
      </x:c>
      <x:c r="C6" s="14" t="str">
        <x:v>Participant interview</x:v>
      </x:c>
      <x:c r="D6" s="14" t="str">
        <x:v>Published 26 July 2026; selected continuous caption sequences</x:v>
      </x:c>
      <x:c r="E6" s="14" t="str">
        <x:v>Full existing machine-caption transcript read for this revision; not fresh full audio verification</x:v>
      </x:c>
      <x:c r="F6" s="2"/>
      <x:c r="G6" s="2"/>
      <x:c r="H6" s="2"/>
      <x:c r="I6" s="2"/>
      <x:c r="J6" s="2"/>
    </x:row>
    <x:row r="7" ht="96" customHeight="1">
      <x:c r="A7" s="5" t="str">
        <x:v>The 2022 Skinwalker visit · American Alchemy</x:v>
      </x:c>
      <x:c r="B7" s="5" t="str">
        <x:v>https://www.youtube.com/watch?v=7W7iOt57fOo</x:v>
      </x:c>
      <x:c r="C7" s="5" t="str">
        <x:v>On-site edited video</x:v>
      </x:c>
      <x:c r="D7" s="5" t="str">
        <x:v>06:35–08:09; 14:28–15:31</x:v>
      </x:c>
      <x:c r="E7" s="5" t="str">
        <x:v>Full existing transcript reviewed; selected precise caption passages checked</x:v>
      </x:c>
      <x:c r="F7" s="2"/>
      <x:c r="G7" s="2"/>
      <x:c r="H7" s="2"/>
      <x:c r="I7" s="2"/>
      <x:c r="J7" s="2"/>
    </x:row>
    <x:row r="8" ht="96" customHeight="1">
      <x:c r="A8" s="14" t="str">
        <x:v>Jan Francke · flexible borehole radar</x:v>
      </x:c>
      <x:c r="B8" s="14" t="str">
        <x:v>https://www.linkedin.com/posts/jan-francke-gpr_gpr-georadar-groundpenetratingradar-activity-7348809057119391745-EH5e</x:v>
      </x:c>
      <x:c r="C8" s="14" t="str">
        <x:v>Instrument operator</x:v>
      </x:c>
      <x:c r="D8" s="14" t="str">
        <x:v>Complete visible professional post; date not independently resolved</x:v>
      </x:c>
      <x:c r="E8" s="14" t="str">
        <x:v>Relevant original text reviewed; not underlying raw measurements</x:v>
      </x:c>
      <x:c r="F8" s="2"/>
      <x:c r="G8" s="2"/>
      <x:c r="H8" s="2"/>
      <x:c r="I8" s="2"/>
      <x:c r="J8" s="2"/>
    </x:row>
    <x:row r="9" ht="96" customHeight="1">
      <x:c r="A9" s="5" t="str">
        <x:v>Pete Kelsey · Everything Is Somewhere #20</x:v>
      </x:c>
      <x:c r="B9" s="5" t="str">
        <x:v>https://amerisurv.com/podcast_episode/20-pete-kelsey/</x:v>
      </x:c>
      <x:c r="C9" s="5" t="str">
        <x:v>Instrument operator</x:v>
      </x:c>
      <x:c r="D9" s="5" t="str">
        <x:v>22 September 2025; publisher transcript, technical latter half</x:v>
      </x:c>
      <x:c r="E9" s="5" t="str">
        <x:v>Relevant original text reviewed; not underlying raw measurements</x:v>
      </x:c>
      <x:c r="F9" s="2"/>
      <x:c r="G9" s="2"/>
      <x:c r="H9" s="2"/>
      <x:c r="I9" s="2"/>
      <x:c r="J9" s="2"/>
    </x:row>
    <x:row r="10" ht="96" customHeight="1">
      <x:c r="A10" s="14" t="str">
        <x:v>Fugal’s drilling objection · released attachment</x:v>
      </x:c>
      <x:c r="B10" s="14" t="str">
        <x:v>https://drive.google.com/file/d/1I-gnrvbkzuJalZD3nK21qMzLLGRex6-B/view</x:v>
      </x:c>
      <x:c r="C10" s="14" t="str">
        <x:v>Contemporaneous letter</x:v>
      </x:c>
      <x:c r="D10" s="14" t="str">
        <x:v>24 October 2025; PDF pp.4–6 of 8</x:v>
      </x:c>
      <x:c r="E10" s="14" t="str">
        <x:v>Full letter reviewed; complete permit/application matching unresolved</x:v>
      </x:c>
      <x:c r="F10" s="2"/>
      <x:c r="G10" s="2"/>
      <x:c r="H10" s="2"/>
      <x:c r="I10" s="2"/>
      <x:c r="J10" s="2"/>
    </x:row>
    <x:row r="11" ht="96" customHeight="1">
      <x:c r="A11" s="5" t="str">
        <x:v>Dennis Åsberg · American Alchemy</x:v>
      </x:c>
      <x:c r="B11" s="5" t="str">
        <x:v>https://www.youtube.com/watch?v=aGqFOxuYRT0</x:v>
      </x:c>
      <x:c r="C11" s="5" t="str">
        <x:v>Expedition participant</x:v>
      </x:c>
      <x:c r="D11" s="5" t="str">
        <x:v>Full transcript; key sequences17:53–21:00,23:34–26:59,30:40–31:15,49:25,55:17–57:07; Geiger question57:00</x:v>
      </x:c>
      <x:c r="E11" s="5" t="str">
        <x:v>Full existing machine-caption transcript read for this revision; not fresh full audio verification</x:v>
      </x:c>
      <x:c r="F11" s="2"/>
      <x:c r="G11" s="2"/>
      <x:c r="H11" s="2"/>
      <x:c r="I11" s="2"/>
      <x:c r="J11" s="2"/>
    </x:row>
    <x:row r="12" ht="96" customHeight="1">
      <x:c r="A12" s="14" t="str">
        <x:v>Ocean X · original expedition updates</x:v>
      </x:c>
      <x:c r="B12" s="14" t="str">
        <x:v>https://www.oceanexplorer.se/page/3/</x:v>
      </x:c>
      <x:c r="C12" s="14" t="str">
        <x:v>Expedition diary</x:v>
      </x:c>
      <x:c r="D12" s="14" t="str">
        <x:v>Dated June 2012–April 2013 entries; 27 July 2012 diagram</x:v>
      </x:c>
      <x:c r="E12" s="14" t="str">
        <x:v>Relevant dated entries read in full; survey files and complete laboratory reports not obtained</x:v>
      </x:c>
      <x:c r="F12" s="2"/>
      <x:c r="G12" s="2"/>
      <x:c r="H12" s="2"/>
      <x:c r="I12" s="2"/>
      <x:c r="J12" s="2"/>
    </x:row>
    <x:row r="13" ht="96" customHeight="1">
      <x:c r="A13" s="5" t="str">
        <x:v>USGS · Chirp sub-bottom profiler</x:v>
      </x:c>
      <x:c r="B13" s="5" t="str">
        <x:v>https://www.usgs.gov/centers/pcmsc/science/chirp-516</x:v>
      </x:c>
      <x:c r="C13" s="5" t="str">
        <x:v>Instrument method</x:v>
      </x:c>
      <x:c r="D13" s="5" t="str">
        <x:v>29 June 2020 method page and interpreted/uninterpreted example</x:v>
      </x:c>
      <x:c r="E13" s="5" t="str">
        <x:v>Complete method page reviewed; example is not Baltic data</x:v>
      </x:c>
      <x:c r="F13" s="2"/>
      <x:c r="G13" s="2"/>
      <x:c r="H13" s="2"/>
      <x:c r="I13" s="2"/>
      <x:c r="J13" s="2"/>
    </x:row>
    <x:row r="14" ht="96" customHeight="1">
      <x:c r="A14" s="14" t="str">
        <x:v>Clas Svahn · Norrlandsprojektet</x:v>
      </x:c>
      <x:c r="B14" s="14" t="str">
        <x:v>https://www.ufo.se/index.php/om-ufo-sverige/verksamhetu/projekt/norrlandsprojektet</x:v>
      </x:c>
      <x:c r="C14" s="14" t="str">
        <x:v>Investigator report</x:v>
      </x:c>
      <x:c r="D14" s="14" t="str">
        <x:v>1980 account; 2012 and 2014 expeditions; targets 137/140</x:v>
      </x:c>
      <x:c r="E14" s="14" t="str">
        <x:v>Full revised article reviewed; diary/FOA originals and raw profiles not independently obtained</x:v>
      </x:c>
      <x:c r="F14" s="2"/>
      <x:c r="G14" s="2"/>
      <x:c r="H14" s="2"/>
      <x:c r="I14" s="2"/>
      <x:c r="J14" s="2"/>
    </x:row>
    <x:row r="15" ht="96" customHeight="1">
      <x:c r="A15" s="5" t="str">
        <x:v>Bo Berg · Arkivpodden 33, Riksarkivet</x:v>
      </x:c>
      <x:c r="B15" s="5" t="str">
        <x:v>https://riksarkivet.se/resurser/spokraketer</x:v>
      </x:c>
      <x:c r="C15" s="5" t="str">
        <x:v>Witness / archivist interview</x:v>
      </x:c>
      <x:c r="D15" s="5" t="str">
        <x:v>27 April 2023; official full transcript</x:v>
      </x:c>
      <x:c r="E15" s="5" t="str">
        <x:v>Official HTML transcript fully read; podcast audio not replayed</x:v>
      </x:c>
      <x:c r="F15" s="2"/>
      <x:c r="G15" s="2"/>
      <x:c r="H15" s="2"/>
      <x:c r="I15" s="2"/>
      <x:c r="J15" s="2"/>
    </x:row>
    <x:row r="16" ht="96" customHeight="1">
      <x:c r="A16" s="14" t="str">
        <x:v>Clas Svahn · P4 radio manuscript</x:v>
      </x:c>
      <x:c r="B16" s="14" t="str">
        <x:v>https://csblogg.ufo.se/csblogg3/wp-content/uploads/2016/01/20160627-Clas-Svahn-Sommarva%CC%88rd-P4-Skaraborg.pdf</x:v>
      </x:c>
      <x:c r="C16" s="14" t="str">
        <x:v>Investigator manuscript</x:v>
      </x:c>
      <x:c r="D16" s="14" t="str">
        <x:v>27 June 2016; PDF p.4</x:v>
      </x:c>
      <x:c r="E16" s="14" t="str">
        <x:v>Page 4 read textually and visually; six-page PDF obtained</x:v>
      </x:c>
      <x:c r="F16" s="2"/>
      <x:c r="G16" s="2"/>
      <x:c r="H16" s="2"/>
      <x:c r="I16" s="2"/>
      <x:c r="J16" s="2"/>
    </x:row>
    <x:row r="17" ht="96" customHeight="1">
      <x:c r="A17" s="5" t="str">
        <x:v>Clas Svahn · American Alchemy</x:v>
      </x:c>
      <x:c r="B17" s="5" t="str">
        <x:v>https://www.youtube.com/watch?v=Rjr3Yq-dMUE</x:v>
      </x:c>
      <x:c r="C17" s="5" t="str">
        <x:v>Investigator interview</x:v>
      </x:c>
      <x:c r="D17" s="5" t="str">
        <x:v>49:54–52:34; public full cut</x:v>
      </x:c>
      <x:c r="E17" s="5" t="str">
        <x:v>Existing captions reviewed; “Damaya” resolved by the investigator’s written sources</x:v>
      </x:c>
      <x:c r="F17" s="2"/>
      <x:c r="G17" s="2"/>
      <x:c r="H17" s="2"/>
      <x:c r="I17" s="2"/>
      <x:c r="J17" s="2"/>
    </x:row>
    <x:row r="18" ht="96" customHeight="1">
      <x:c r="A18" s="14" t="str">
        <x:v>Ross Coulthart · American Alchemy</x:v>
      </x:c>
      <x:c r="B18" s="14" t="str">
        <x:v>https://www.youtube.com/watch?v=V00WcEiKRAY</x:v>
      </x:c>
      <x:c r="C18" s="14" t="str">
        <x:v>Reporter interview</x:v>
      </x:c>
      <x:c r="D18" s="14" t="str">
        <x:v>21 June 2025; 1:21:28–1:29:46 and separate 1:44:17–1:47:25</x:v>
      </x:c>
      <x:c r="E18" s="14" t="str">
        <x:v>Continuous relevant captions reviewed; undisclosed sources not independently verified</x:v>
      </x:c>
      <x:c r="F18" s="2"/>
      <x:c r="G18" s="2"/>
      <x:c r="H18" s="2"/>
      <x:c r="I18" s="2"/>
      <x:c r="J18" s="2"/>
    </x:row>
    <x:row r="19" ht="96" customHeight="1">
      <x:c r="A19" s="5" t="str">
        <x:v>Paul Duggan / Bradshaw instrument segment · NewsNation</x:v>
      </x:c>
      <x:c r="B19" s="5" t="str">
        <x:v>https://www.youtube.com/watch?v=XIgxuiVkzrk&amp;t=2003s</x:v>
      </x:c>
      <x:c r="C19" s="5" t="str">
        <x:v>Original operator segment</x:v>
      </x:c>
      <x:c r="D19" s="5" t="str">
        <x:v>14 May 2025; 31:30–37:30, particularly 34:22–36:11</x:v>
      </x:c>
      <x:c r="E19" s="5" t="str">
        <x:v>Public automatic captions retrieved and reviewed; not audiovisual-verified; exact device model unverified</x:v>
      </x:c>
      <x:c r="F19" s="2"/>
      <x:c r="G19" s="2"/>
      <x:c r="H19" s="2"/>
      <x:c r="I19" s="2"/>
      <x:c r="J19" s="2"/>
    </x:row>
    <x:row r="20" ht="96" customHeight="1">
      <x:c r="A20" s="14" t="str">
        <x:v>Amy Whipple · SEGA plant survey, Bradshaw</x:v>
      </x:c>
      <x:c r="B20" s="14" t="str">
        <x:v>https://experts.nau.edu/en/datasets/sega-plant-survey-bradshaw-ranch/</x:v>
      </x:c>
      <x:c r="C20" s="14" t="str">
        <x:v>Research dataset metadata</x:v>
      </x:c>
      <x:c r="D20" s="14" t="str">
        <x:v>2018; May–July 2017 fieldwork; DOI 10.5063/f1mp51f2</x:v>
      </x:c>
      <x:c r="E20" s="14" t="str">
        <x:v>Complete dataset metadata read; underlying species rows not inspected</x:v>
      </x:c>
      <x:c r="F20" s="2"/>
      <x:c r="G20" s="2"/>
      <x:c r="H20" s="2"/>
      <x:c r="I20" s="2"/>
      <x:c r="J20" s="2"/>
    </x:row>
    <x:row r="21" ht="96" customHeight="1">
      <x:c r="A21" s="5" t="str">
        <x:v>US House Agriculture · 2015 fire-season hearing</x:v>
      </x:c>
      <x:c r="B21" s="5" t="str">
        <x:v>https://agriculture.house.gov/uploadedfiles/10.8.15_hearing_transcript.pdf</x:v>
      </x:c>
      <x:c r="C21" s="5" t="str">
        <x:v>Government project listing</x:v>
      </x:c>
      <x:c r="D21" s="5" t="str">
        <x:v>8 October 2015 hearing; printed p.156 / PDF p.160, project 46546</x:v>
      </x:c>
      <x:c r="E21" s="5" t="str">
        <x:v>Table headers and relevant project row reviewed; not whole hearing or permit conditions</x:v>
      </x:c>
      <x:c r="F21" s="2"/>
      <x:c r="G21" s="2"/>
      <x:c r="H21" s="2"/>
      <x:c r="I21" s="2"/>
      <x:c r="J21" s="2"/>
    </x:row>
    <x:row r="22" ht="96" customHeight="1">
      <x:c r="A22" s="14" t="str">
        <x:v>Salt River Materials Group · company history</x:v>
      </x:c>
      <x:c r="B22" s="14" t="str">
        <x:v>https://srmaterials.com/about/</x:v>
      </x:c>
      <x:c r="C22" s="14" t="str">
        <x:v>Primary company history</x:v>
      </x:c>
      <x:c r="D22" s="14" t="str">
        <x:v>Phoenix Cement / Clarkdale; 1987 ownership entry</x:v>
      </x:c>
      <x:c r="E22" s="14" t="str">
        <x:v>Full relevant history read</x:v>
      </x:c>
      <x:c r="F22" s="2"/>
      <x:c r="G22" s="2"/>
      <x:c r="H22" s="2"/>
      <x:c r="I22" s="2"/>
      <x:c r="J22" s="2"/>
    </x:row>
    <x:row r="23" ht="96" customHeight="1">
      <x:c r="A23" s="5" t="str">
        <x:v>Martin Marietta · Arizona facilities</x:v>
      </x:c>
      <x:c r="B23" s="5" t="str">
        <x:v>https://www.martinmarietta.com/locations/west/arizona-aggregates-district</x:v>
      </x:c>
      <x:c r="C23" s="5" t="str">
        <x:v>Primary facility listing</x:v>
      </x:c>
      <x:c r="D23" s="5" t="str">
        <x:v>Clarkdale aggregates, 280 North Cement Plant Road</x:v>
      </x:c>
      <x:c r="E23" s="5" t="str">
        <x:v>Relevant facility listing read; filmed parcel not visually identified</x:v>
      </x:c>
      <x:c r="F23" s="2"/>
      <x:c r="G23" s="2"/>
      <x:c r="H23" s="2"/>
      <x:c r="I23" s="2"/>
      <x:c r="J23" s="2"/>
    </x:row>
    <x:row r="24" ht="96" customHeight="1">
      <x:c r="A24" s="14" t="str">
        <x:v>Martin Marietta Materials · organization announcement</x:v>
      </x:c>
      <x:c r="B24" s="14" t="str">
        <x:v>https://ir.martinmarietta.com/news-releases/news-release-details/martin-marietta-materials-inc-announces-organization-changes</x:v>
      </x:c>
      <x:c r="C24" s="14" t="str">
        <x:v>Primary company statement</x:v>
      </x:c>
      <x:c r="D24" s="14" t="str">
        <x:v>12 November 2009; 1996 divestment history</x:v>
      </x:c>
      <x:c r="E24" s="14" t="str">
        <x:v>Relevant complete announcement read</x:v>
      </x:c>
      <x:c r="F24" s="2"/>
      <x:c r="G24" s="2"/>
      <x:c r="H24" s="2"/>
      <x:c r="I24" s="2"/>
      <x:c r="J24" s="2"/>
    </x:row>
    <x:row r="25" ht="96" customHeight="1">
      <x:c r="A25" s="5" t="str">
        <x:v>Carl Andreasen · The Lost Mines of Mt Wilson Ranch</x:v>
      </x:c>
      <x:c r="B25" s="5" t="str">
        <x:v>https://medium.com/@carlthecrusher/the-lost-mines-of-mt-wilson-ranch-79bc86841966</x:v>
      </x:c>
      <x:c r="C25" s="5" t="str">
        <x:v>Participant account</x:v>
      </x:c>
      <x:c r="D25" s="5" t="str">
        <x:v>17 July 2023; author’s distinction between rumor and finds</x:v>
      </x:c>
      <x:c r="E25" s="5" t="str">
        <x:v>Full article reviewed; no excavation archive obtained</x:v>
      </x:c>
      <x:c r="F25" s="2"/>
      <x:c r="G25" s="2"/>
      <x:c r="H25" s="2"/>
      <x:c r="I25" s="2"/>
      <x:c r="J25" s="2"/>
    </x:row>
    <x:row r="26" ht="96" customHeight="1">
      <x:c r="A26" s="14" t="str">
        <x:v>Beyond Skinwalker Ranch · Go Bigelow or Go Home</x:v>
      </x:c>
      <x:c r="B26" s="14" t="str">
        <x:v>https://transcripts.foreverdreaming.org/viewtopic.php?t=229552</x:v>
      </x:c>
      <x:c r="C26" s="14" t="str">
        <x:v>Unofficial episode transcription</x:v>
      </x:c>
      <x:c r="D26" s="14" t="str">
        <x:v>11 June2024 episode; EM34 opening and later projector/amplifier/68Hz sequence</x:v>
      </x:c>
      <x:c r="E26" s="14" t="str">
        <x:v>Relevant unofficial transcript sequences read; raw measurements and original audiovisual sequence not verified</x:v>
      </x:c>
      <x:c r="F26" s="2"/>
      <x:c r="G26" s="2"/>
      <x:c r="H26" s="2"/>
      <x:c r="I26" s="2"/>
      <x:c r="J26" s="2"/>
    </x:row>
    <x:row r="27" ht="96" customHeight="1">
      <x:c r="A27" s="5" t="str">
        <x:v>Geonics · EM34-3 specifications</x:v>
      </x:c>
      <x:c r="B27" s="5" t="str">
        <x:v>https://www.geonics.com/html/em34-3.html</x:v>
      </x:c>
      <x:c r="C27" s="5" t="str">
        <x:v>Manufacturer method</x:v>
      </x:c>
      <x:c r="D27" s="5" t="str">
        <x:v>Measured quantity, coil spacings and exploration depths</x:v>
      </x:c>
      <x:c r="E27" s="5" t="str">
        <x:v>Complete manufacturer page read</x:v>
      </x:c>
      <x:c r="F27" s="2"/>
      <x:c r="G27" s="2"/>
      <x:c r="H27" s="2"/>
      <x:c r="I27" s="2"/>
      <x:c r="J27" s="2"/>
    </x:row>
    <x:row r="28" ht="96" customHeight="1">
      <x:c r="A28" s="14" t="str">
        <x:v>Erling Strand · Hessdalen 1984 report</x:v>
      </x:c>
      <x:c r="B28" s="14" t="str">
        <x:v>https://old.hessdalen.org/reports/hpreport84.shtml</x:v>
      </x:c>
      <x:c r="C28" s="14" t="str">
        <x:v>Field investigation</x:v>
      </x:c>
      <x:c r="D28" s="14" t="str">
        <x:v>Signed 5 January 1985; §§3.4–3.6 (radar/RF/magnetic), §3.8 (Geiger), §4.7 (faults), selected appendices</x:v>
      </x:c>
      <x:c r="E28" s="14" t="str">
        <x:v>Relevant report and selected logs reviewed; web edition contains later additions</x:v>
      </x:c>
      <x:c r="F28" s="2"/>
      <x:c r="G28" s="2"/>
      <x:c r="H28" s="2"/>
      <x:c r="I28" s="2"/>
      <x:c r="J28" s="2"/>
    </x:row>
    <x:row r="29" ht="96" customHeight="1">
      <x:c r="A29" s="5" t="str">
        <x:v>Stephan et al. · long-duration Marfa luminous object</x:v>
      </x:c>
      <x:c r="B29" s="5" t="str">
        <x:v>https://www.ceticismoaberto.com/research/fotocat/marfa.pdf</x:v>
      </x:c>
      <x:c r="C29" s="5" t="str">
        <x:v>Primary research paper</x:v>
      </x:c>
      <x:c r="D29" s="5" t="str">
        <x:v>2011; DOI 10.1016/j.jastp.2011.06.002; methods, figures, conclusion</x:v>
      </x:c>
      <x:c r="E29" s="5" t="str">
        <x:v>Six-page manuscript obtained; relevant text and figure geometry reviewed</x:v>
      </x:c>
      <x:c r="F29" s="2"/>
      <x:c r="G29" s="2"/>
      <x:c r="H29" s="2"/>
      <x:c r="I29" s="2"/>
      <x:c r="J29" s="2"/>
    </x:row>
    <x:row r="30" ht="96" customHeight="1">
      <x:c r="A30" s="14" t="str">
        <x:v>Stephan et al. · spectroscopy field campaign</x:v>
      </x:c>
      <x:c r="B30" s="14" t="str">
        <x:v>https://meetings-archive.aps.org/ts4cf/2008/b1/6/</x:v>
      </x:c>
      <x:c r="C30" s="14" t="str">
        <x:v>Authors’ conference abstract</x:v>
      </x:c>
      <x:c r="D30" s="14" t="str">
        <x:v>2008 APS abstract; 20-night campaign</x:v>
      </x:c>
      <x:c r="E30" s="14" t="str">
        <x:v>Original abstract reviewed; distinct observation campaign</x:v>
      </x:c>
      <x:c r="F30" s="2"/>
      <x:c r="G30" s="2"/>
      <x:c r="H30" s="2"/>
      <x:c r="I30" s="2"/>
      <x:c r="J30" s="2"/>
    </x:row>
    <x:row r="31" ht="96" customHeight="1">
      <x:c r="A31" s="5" t="str">
        <x:v>David W. Akers · Yakima field study</x:v>
      </x:c>
      <x:c r="B31" s="5" t="str">
        <x:v>https://sacred-texts.com/ufo/yak1.htm</x:v>
      </x:c>
      <x:c r="C31" s="5" t="str">
        <x:v>Investigator field report</x:v>
      </x:c>
      <x:c r="D31" s="5" t="str">
        <x:v>20–31 August 1972; submitted 2 November; revised electronic edition 1995</x:v>
      </x:c>
      <x:c r="E31" s="5" t="str">
        <x:v>Methods and observation entries reviewed; not every original slide</x:v>
      </x:c>
      <x:c r="F31" s="2"/>
      <x:c r="G31" s="2"/>
      <x:c r="H31" s="2"/>
      <x:c r="I31" s="2"/>
      <x:c r="J31" s="2"/>
    </x:row>
    <x:row r="32" ht="96" customHeight="1">
      <x:c r="A32" s="14" t="str">
        <x:v>Harley Rutledge · Project Identification</x:v>
      </x:c>
      <x:c r="B32" s="14" t="str">
        <x:v>https://archive.org/details/rutledge-project-identification</x:v>
      </x:c>
      <x:c r="C32" s="14" t="str">
        <x:v>Investigator’s book</x:v>
      </x:c>
      <x:c r="D32" s="14" t="str">
        <x:v>1981; pp106–109 (Piedmont / Pyle’s Mountain RF), p164 (separate Sikeston checks), pp210–214 and245–246</x:v>
      </x:c>
      <x:c r="E32" s="14" t="str">
        <x:v>Original-book OCR obtained; specified sections reviewed, not complete book/audio</x:v>
      </x:c>
      <x:c r="F32" s="2"/>
      <x:c r="G32" s="2"/>
      <x:c r="H32" s="2"/>
      <x:c r="I32" s="2"/>
      <x:c r="J32" s="2"/>
    </x:row>
    <x:row r="33" ht="96" customHeight="1">
      <x:c r="A33" s="5" t="str">
        <x:v>G. R. Mansfield · Origin of the Brown Mountain light</x:v>
      </x:c>
      <x:c r="B33" s="5" t="str">
        <x:v>https://pubs.usgs.gov/circ/1971/0646/report.pdf</x:v>
      </x:c>
      <x:c r="C33" s="5" t="str">
        <x:v>USGS field investigation</x:v>
      </x:c>
      <x:c r="D33" s="5" t="str">
        <x:v>1922 observations;1971 Circular646; printed p2 (magnetic checks),pp7–18 (light observations/method)</x:v>
      </x:c>
      <x:c r="E33" s="5" t="str">
        <x:v>26-page PDF obtained; relevant methods and conclusions read</x:v>
      </x:c>
      <x:c r="F33" s="2"/>
      <x:c r="G33" s="2"/>
      <x:c r="H33" s="2"/>
      <x:c r="I33" s="2"/>
      <x:c r="J33" s="2"/>
    </x:row>
    <x:row r="34" ht="96" customHeight="1">
      <x:c r="A34" s="14" t="str">
        <x:v>J. D. Pettigrew · The Min Min light</x:v>
      </x:c>
      <x:c r="B34" s="14" t="str">
        <x:v>https://www.australiasomuchtosee.com/linked/minminceo.pdf</x:v>
      </x:c>
      <x:c r="C34" s="14" t="str">
        <x:v>Primary research paper</x:v>
      </x:c>
      <x:c r="D34" s="14" t="str">
        <x:v>March 2003, 86(2), pp.109–120; DOI 10.1111/j.1444-0938.2003.tb03069.x</x:v>
      </x:c>
      <x:c r="E34" s="14" t="str">
        <x:v>Working full-paper mirror acquired; observations1–5 and discussion read, including source-switching demonstration on printed pp113–114</x:v>
      </x:c>
      <x:c r="F34" s="2"/>
      <x:c r="G34" s="2"/>
      <x:c r="H34" s="2"/>
      <x:c r="I34" s="2"/>
      <x:c r="J34" s="2"/>
    </x:row>
    <x:row r="35" ht="96" customHeight="1">
      <x:c r="A35" s="5" t="str">
        <x:v>RCC Halifax · UFO Report</x:v>
      </x:c>
      <x:c r="B35" s="5" t="str">
        <x:v>https://data2.collectionscanada.gc.ca/e/e110/e002749390.jpg</x:v>
      </x:c>
      <x:c r="C35" s="5" t="str">
        <x:v>Contemporary official record</x:v>
      </x:c>
      <x:c r="D35" s="5" t="str">
        <x:v>5 October 1967; RCC 076 / 051320Z; LAC RG77 vol.310</x:v>
      </x:c>
      <x:c r="E35" s="5" t="str">
        <x:v>Original one-page scan visually read by research lane</x:v>
      </x:c>
      <x:c r="F35" s="2"/>
      <x:c r="G35" s="2"/>
      <x:c r="H35" s="2"/>
      <x:c r="I35" s="2"/>
      <x:c r="J35" s="2"/>
    </x:row>
    <x:row r="36" ht="96" customHeight="1">
      <x:c r="A36" s="14" t="str">
        <x:v>DND · Lower Wood Harbour report</x:v>
      </x:c>
      <x:c r="B36" s="14" t="str">
        <x:v>https://data2.collectionscanada.gc.ca/e/e110/e002749391.jpg</x:v>
      </x:c>
      <x:c r="C36" s="14" t="str">
        <x:v>Contemporary official record</x:v>
      </x:c>
      <x:c r="D36" s="14" t="str">
        <x:v>6 October 1967; V2000-4 (D Ops), M. W. Turner</x:v>
      </x:c>
      <x:c r="E36" s="14" t="str">
        <x:v>Original one-page scan visually read by research lane</x:v>
      </x:c>
      <x:c r="F36" s="2"/>
      <x:c r="G36" s="2"/>
      <x:c r="H36" s="2"/>
      <x:c r="I36" s="2"/>
      <x:c r="J36" s="2"/>
    </x:row>
    <x:row r="37" ht="96" customHeight="1">
      <x:c r="A37" s="5" t="str">
        <x:v>Chris Styles · Sweep Clear 5</x:v>
      </x:c>
      <x:c r="B37" s="5" t="str">
        <x:v>https://books.google.com/books/about/Sweep_Clear_5.html?hl=en&amp;id=frS40QEACAAJ&amp;output=html_text</x:v>
      </x:c>
      <x:c r="C37" s="5" t="str">
        <x:v>Book description / lead</x:v>
      </x:c>
      <x:c r="D37" s="5" t="str">
        <x:v>2023 description; claimed event 12 October 1960</x:v>
      </x:c>
      <x:c r="E37" s="5" t="str">
        <x:v>Publisher description only; book and 1960 ship logs not obtained</x:v>
      </x:c>
      <x:c r="F37" s="2"/>
      <x:c r="G37" s="2"/>
      <x:c r="H37" s="2"/>
      <x:c r="I37" s="2"/>
      <x:c r="J37" s="2"/>
    </x:row>
    <x:row r="38" ht="96" customHeight="1">
      <x:c r="A38" s="14" t="str">
        <x:v>Fade to Black · original Malibu base announcement</x:v>
      </x:c>
      <x:c r="B38" s="14" t="str">
        <x:v>https://jimmychurchradio.com/massive-deep-underwater-base-discovered-off-malibu/</x:v>
      </x:c>
      <x:c r="C38" s="14" t="str">
        <x:v>Original image interpretation</x:v>
      </x:c>
      <x:c r="D38" s="14" t="str">
        <x:v>May 2014; announcement and updates</x:v>
      </x:c>
      <x:c r="E38" s="14" t="str">
        <x:v>Complete post reviewed; no engineering survey in this source</x:v>
      </x:c>
      <x:c r="F38" s="2"/>
      <x:c r="G38" s="2"/>
      <x:c r="H38" s="2"/>
      <x:c r="I38" s="2"/>
      <x:c r="J38" s="2"/>
    </x:row>
    <x:row r="39" ht="96" customHeight="1">
      <x:c r="A39" s="5" t="str">
        <x:v>Williams et al. · Sycamore Knoll</x:v>
      </x:c>
      <x:c r="B39" s="5" t="str">
        <x:v>https://repository.library.noaa.gov/view/noaa/31450/noaa_31450_DS1.pdf</x:v>
      </x:c>
      <x:c r="C39" s="5" t="str">
        <x:v>Primary site research</x:v>
      </x:c>
      <x:c r="D39" s="5" t="str">
        <x:v>2018; DOI 10.1016/j.dsr2.2018.03.002; manuscript pp.1–18, figures 2/4</x:v>
      </x:c>
      <x:c r="E39" s="5" t="str">
        <x:v>NOAA-hosted manuscript obtained; methods/results and key figures reviewed</x:v>
      </x:c>
      <x:c r="F39" s="2"/>
      <x:c r="G39" s="2"/>
      <x:c r="H39" s="2"/>
      <x:c r="I39" s="2"/>
      <x:c r="J39" s="2"/>
    </x:row>
    <x:row r="40" ht="96" customHeight="1">
      <x:c r="A40" s="14" t="str">
        <x:v>Ocean Exploration Trust · Nautilus NA078</x:v>
      </x:c>
      <x:c r="B40" s="14" t="str">
        <x:v>https://nautiluslive.org/cruise/na078</x:v>
      </x:c>
      <x:c r="C40" s="14" t="str">
        <x:v>Expedition record</x:v>
      </x:c>
      <x:c r="D40" s="14" t="str">
        <x:v>2016 Southern California Borderland expedition</x:v>
      </x:c>
      <x:c r="E40" s="14" t="str">
        <x:v>Cruise page and publication/navigation links reviewed; totals are cruise-wide</x:v>
      </x:c>
      <x:c r="F40" s="2"/>
      <x:c r="G40" s="2"/>
      <x:c r="H40" s="2"/>
      <x:c r="I40" s="2"/>
      <x:c r="J40" s="2"/>
    </x:row>
    <x:row r="41" ht="96" customHeight="1">
      <x:c r="A41" s="5" t="str">
        <x:v>Paul Stonehill · Soviet Underwater Mysteries</x:v>
      </x:c>
      <x:c r="B41" s="5" t="str">
        <x:v>https://files.afu.se/Downloads/Magazines/United%20States/UFO%20Encounters%20%28Michael%20Norris%29/UFO%20Encounters%20-%20Vol%2001%20No%2007%20-%201993.pdf</x:v>
      </x:c>
      <x:c r="C41" s="5" t="str">
        <x:v>Early acquired retelling</x:v>
      </x:c>
      <x:c r="D41" s="5" t="str">
        <x:v>UFO Encounters 1(7), 1993; pp.7, 8, 18</x:v>
      </x:c>
      <x:c r="E41" s="5" t="str">
        <x:v>Complete article read; relevant pages visually checked; Anomaliya 4 (1992) not obtained</x:v>
      </x:c>
      <x:c r="F41" s="2"/>
      <x:c r="G41" s="2"/>
      <x:c r="H41" s="2"/>
      <x:c r="I41" s="2"/>
      <x:c r="J41" s="2"/>
    </x:row>
    <x:row r="42" ht="96" customHeight="1">
      <x:c r="A42" s="14" t="str">
        <x:v>Szydagis et al. · initial UAPx expedition results</x:v>
      </x:c>
      <x:c r="B42" s="14" t="str">
        <x:v>https://knuthlab.org/papers/szydagis%2Bknuth%2Bkugielsky%2Blevy-UAPx---2025</x:v>
      </x:c>
      <x:c r="C42" s="14" t="str">
        <x:v>Primary field research</x:v>
      </x:c>
      <x:c r="D42" s="14" t="str">
        <x:v>2025; DOI10.1016/j.paerosci.2025.101099; methods, §§5.1–5.2, appendices and data-availability statement p20</x:v>
      </x:c>
      <x:c r="E42" s="14" t="str">
        <x:v>Relevant original manuscript sections read, including retained ambiguity and revised interpretations</x:v>
      </x:c>
      <x:c r="F42" s="2"/>
      <x:c r="G42" s="2"/>
      <x:c r="H42" s="2"/>
      <x:c r="I42" s="2"/>
      <x:c r="J42" s="2"/>
    </x:row>
    <x:row r="43" ht="96" customHeight="1">
      <x:c r="A43" s="5" t="str">
        <x:v>UFO Skeptic Mick West Challenged To A Debate · American Alchemy</x:v>
      </x:c>
      <x:c r="B43" s="5" t="str">
        <x:v>https://www.youtube.com/watch?v=1iaH1a3A4Lk&amp;t=9737s</x:v>
      </x:c>
      <x:c r="C43" s="5" t="str">
        <x:v>Reported regional claims</x:v>
      </x:c>
      <x:c r="D43" s="5" t="str">
        <x:v>2:42:17–2:48:28; Jesse relays regional claims and names Danny Sheehan</x:v>
      </x:c>
      <x:c r="E43" s="5" t="str">
        <x:v>Existing caption passage reviewed; not a Shellenberger interview and not an original coordinate disclosure</x:v>
      </x:c>
      <x:c r="F43" s="2"/>
      <x:c r="G43" s="2"/>
      <x:c r="H43" s="2"/>
      <x:c r="I43" s="2"/>
      <x:c r="J43" s="2"/>
    </x:row>
    <x:row r="44" ht="96" customHeight="1">
      <x:c r="A44" s="14" t="str">
        <x:v>CIA · Area 51 and the accidental test flight</x:v>
      </x:c>
      <x:c r="B44" s="14" t="str">
        <x:v>https://www.cia.gov/stories/story/area-51-and-the-accidental-test-flight/</x:v>
      </x:c>
      <x:c r="C44" s="14" t="str">
        <x:v>Official historical account</x:v>
      </x:c>
      <x:c r="D44" s="14" t="str">
        <x:v>6 August 2015; U-2/A-12 development</x:v>
      </x:c>
      <x:c r="E44" s="14" t="str">
        <x:v>Complete relevant agency account read; not an exhaustive classified-project audit</x:v>
      </x:c>
      <x:c r="F44" s="2"/>
      <x:c r="G44" s="2"/>
      <x:c r="H44" s="2"/>
      <x:c r="I44" s="2"/>
      <x:c r="J44" s="2"/>
    </x:row>
    <x:row r="45" ht="96" customHeight="1">
      <x:c r="A45" s="5" t="str">
        <x:v>Bob Lazar · Billy Goodman interview</x:v>
      </x:c>
      <x:c r="B45" s="5" t="str">
        <x:v>https://www.papooselake.org/interview-transcripts/bob-lazar-on-the-billy-goodman-happening-2</x:v>
      </x:c>
      <x:c r="C45" s="5" t="str">
        <x:v>Mirrored original interview transcript</x:v>
      </x:c>
      <x:c r="D45" s="5" t="str">
        <x:v>21 November 1989; S4 location and craft-description sections</x:v>
      </x:c>
      <x:c r="E45" s="5" t="str">
        <x:v>Full mirrored transcript reviewed; original station recording not verified</x:v>
      </x:c>
      <x:c r="F45" s="2"/>
      <x:c r="G45" s="2"/>
      <x:c r="H45" s="2"/>
      <x:c r="I45" s="2"/>
      <x:c r="J45" s="2"/>
    </x:row>
    <x:row r="46" ht="96" customHeight="1">
      <x:c r="A46" s="14" t="str">
        <x:v>AFOSI form · Bennewitz’s Manzano report</x:v>
      </x:c>
      <x:c r="B46" s="14" t="str">
        <x:v>https://ignaciodarnaude.es/wp-content/uploads/2025/08/FSR-1984-V-29-N-5.pdf</x:v>
      </x:c>
      <x:c r="C46" s="14" t="str">
        <x:v>Reproduced government form</x:v>
      </x:c>
      <x:c r="D46" s="14" t="str">
        <x:v>28 October 1980; FSR June 1984, printed p.7 / PDF p.10, document 3</x:v>
      </x:c>
      <x:c r="E46" s="14" t="str">
        <x:v>Original-form reproduction visually inspected; government file chain not obtained</x:v>
      </x:c>
      <x:c r="F46" s="2"/>
      <x:c r="G46" s="2"/>
      <x:c r="H46" s="2"/>
      <x:c r="I46" s="2"/>
      <x:c r="J46" s="2"/>
    </x:row>
    <x:row r="47" ht="96" customHeight="1">
      <x:c r="A47" s="5" t="str">
        <x:v>William Moore · UFOs and the US Government</x:v>
      </x:c>
      <x:c r="B47" s="5" t="str">
        <x:v>https://projectaquarius.mufon.com/wp-content/uploads/2023/09/January_December_1989.pdf</x:v>
      </x:c>
      <x:c r="C47" s="5" t="str">
        <x:v>Involved participant’s speech</x:v>
      </x:c>
      <x:c r="D47" s="5" t="str">
        <x:v>MUFON Journal Nov/Dec 1989, issues 259–260; Nov pp.15–16</x:v>
      </x:c>
      <x:c r="E47" s="5" t="str">
        <x:v>Original journal scans reviewed at cited pages; admissions distinguished from inferred command chain</x:v>
      </x:c>
      <x:c r="F47" s="2"/>
      <x:c r="G47" s="2"/>
      <x:c r="H47" s="2"/>
      <x:c r="I47" s="2"/>
      <x:c r="J47" s="2"/>
    </x:row>
    <x:row r="48" ht="96" customHeight="1">
      <x:c r="A48" s="14" t="str">
        <x:v>Phil Schneider · May 1995 lecture</x:v>
      </x:c>
      <x:c r="B48" s="14" t="str">
        <x:v>https://www.geocities.ws/kriticle/schneid.html</x:v>
      </x:c>
      <x:c r="C48" s="14" t="str">
        <x:v>Late purported firsthand account</x:v>
      </x:c>
      <x:c r="D48" s="14" t="str">
        <x:v>Fire Fight at Dulce Base section</x:v>
      </x:c>
      <x:c r="E48" s="14" t="str">
        <x:v>Anonymous-host transcript read; original recording and corroborating records not verified</x:v>
      </x:c>
      <x:c r="F48" s="2"/>
      <x:c r="G48" s="2"/>
      <x:c r="H48" s="2"/>
      <x:c r="I48" s="2"/>
      <x:c r="J48" s="2"/>
    </x:row>
    <x:row r="49" ht="96" customHeight="1">
      <x:c r="A49" s="5" t="str">
        <x:v>Pat Price papers · handwritten facsimile and modern edition</x:v>
      </x:c>
      <x:c r="B49" s="5" t="str">
        <x:v>https://www.remoteviewed.com/wp-content/uploads/2024/12/The-Pat-Price-Remote-Viewing-papers.pdf</x:v>
      </x:c>
      <x:c r="C49" s="5" t="str">
        <x:v>Remote-viewing manuscript</x:v>
      </x:c>
      <x:c r="D49" s="5" t="str">
        <x:v>1973 material; December 2024 edition; original coordinate sheet PDF p.6</x:v>
      </x:c>
      <x:c r="E49" s="5" t="str">
        <x:v>Relevant facsimiles and transcription reviewed; editors report unresolved authentication feedback</x:v>
      </x:c>
      <x:c r="F49" s="2"/>
      <x:c r="G49" s="2"/>
      <x:c r="H49" s="2"/>
      <x:c r="I49" s="2"/>
      <x:c r="J49" s="2"/>
    </x:row>
    <x:row r="50" ht="96" customHeight="1">
      <x:c r="A50" s="14" t="str">
        <x:v>Skip Atwater · Project 8200 resources</x:v>
      </x:c>
      <x:c r="B50" s="14" t="str">
        <x:v>https://captain-of-my-ship.com/project8200/</x:v>
      </x:c>
      <x:c r="C50" s="14" t="str">
        <x:v>Tasking organizer’s account</x:v>
      </x:c>
      <x:c r="D50" s="14" t="str">
        <x:v>2024–2026 resource page; original target selection and later sessions</x:v>
      </x:c>
      <x:c r="E50" s="14" t="str">
        <x:v>Full page reviewed; linked audio located, not listened to</x:v>
      </x:c>
      <x:c r="F50" s="2"/>
      <x:c r="G50" s="2"/>
      <x:c r="H50" s="2"/>
      <x:c r="I50" s="2"/>
      <x:c r="J50" s="2"/>
    </x:row>
    <x:row r="51" ht="96" customHeight="1">
      <x:c r="A51" s="5" t="str">
        <x:v>ET-personnel session · CIA-RDP96-00789R003800190001-0</x:v>
      </x:c>
      <x:c r="B51" s="5" t="str">
        <x:v>https://www.odla.fr/app/download/12472259593/CIA-RDP96-00789R003800190001-0.pdf?t=1749402471</x:v>
      </x:c>
      <x:c r="C51" s="5" t="str">
        <x:v>Released archive facsimile</x:v>
      </x:c>
      <x:c r="D51" s="5" t="str">
        <x:v>28 January 1987; pp.1,2,10,12</x:v>
      </x:c>
      <x:c r="E51" s="5" t="str">
        <x:v>Mirror obtained; key pages visually inspected. CIA original URL redirects; not agency confirmation of targets</x:v>
      </x:c>
      <x:c r="F51" s="2"/>
      <x:c r="G51" s="2"/>
      <x:c r="H51" s="2"/>
      <x:c r="I51" s="2"/>
      <x:c r="J51" s="2"/>
    </x:row>
    <x:row r="52" ht="96" customHeight="1">
      <x:c r="A52" s="14" t="str">
        <x:v>Richard Marles · Securing Australia’s Sovereignty</x:v>
      </x:c>
      <x:c r="B52" s="14" t="str">
        <x:v>https://www.minister.defence.gov.au/statements/2023-02-09/securing-australias-sovereignty</x:v>
      </x:c>
      <x:c r="C52" s="14" t="str">
        <x:v>Official policy statement</x:v>
      </x:c>
      <x:c r="D52" s="14" t="str">
        <x:v>9 February 2023; joint facilities sections</x:v>
      </x:c>
      <x:c r="E52" s="14" t="str">
        <x:v>Original statement read; operational description is dated to 2023</x:v>
      </x:c>
      <x:c r="F52" s="2"/>
      <x:c r="G52" s="2"/>
      <x:c r="H52" s="2"/>
      <x:c r="I52" s="2"/>
      <x:c r="J52" s="2"/>
    </x:row>
    <x:row r="53" ht="96" customHeight="1">
      <x:c r="A53" s="5" t="str">
        <x:v>Riley Crabb · review/excerpts of Albert Bender</x:v>
      </x:c>
      <x:c r="B53" s="5" t="str">
        <x:v>https://borderlandsciences.org/journal/vol/19/n01/Crabb_on_Bender_Three_Men_III.html</x:v>
      </x:c>
      <x:c r="C53" s="5" t="str">
        <x:v>Contemporary book review with excerpts</x:v>
      </x:c>
      <x:c r="D53" s="5" t="str">
        <x:v>January–February 1963, pp.21–23; claimed August 1953 contact</x:v>
      </x:c>
      <x:c r="E53" s="5" t="str">
        <x:v>Complete review read, not complete Bender book</x:v>
      </x:c>
      <x:c r="F53" s="2"/>
      <x:c r="G53" s="2"/>
      <x:c r="H53" s="2"/>
      <x:c r="I53" s="2"/>
      <x:c r="J53" s="2"/>
    </x:row>
    <x:row r="54" ht="96" customHeight="1">
      <x:c r="A54" s="14" t="str">
        <x:v>Linda Moulton Howe · Antarctic witness announcement</x:v>
      </x:c>
      <x:c r="B54" s="14" t="str">
        <x:v>https://www.earthfiles.com/2019/01/23/january-23-2019-tune-in-live-earthfiles-youtube-broadcast-for-navy-seal-whistleblower-eyewitness-description-of-huge-structures-deep-under-antarctic-ice/</x:v>
      </x:c>
      <x:c r="C54" s="14" t="str">
        <x:v>Anonymous-source interview announcement</x:v>
      </x:c>
      <x:c r="D54" s="14" t="str">
        <x:v>23 January 2019, updated 1 February</x:v>
      </x:c>
      <x:c r="E54" s="14" t="str">
        <x:v>Accessible announcement read; complete original interview and witness identity not verified</x:v>
      </x:c>
      <x:c r="F54" s="2"/>
      <x:c r="G54" s="2"/>
      <x:c r="H54" s="2"/>
      <x:c r="I54" s="2"/>
      <x:c r="J54" s="2"/>
    </x:row>
    <x:row r="55" ht="96" customHeight="1">
      <x:c r="A55" s="5" t="str">
        <x:v>Earthfiles · Howe’s account of Spartan 1 interview</x:v>
      </x:c>
      <x:c r="B55" s="5" t="str">
        <x:v>https://www.earthfiles.com/linda-moulton-howe-bio/</x:v>
      </x:c>
      <x:c r="C55" s="5" t="str">
        <x:v>Publisher’s account</x:v>
      </x:c>
      <x:c r="D55" s="5" t="str">
        <x:v>August 2018 interview passage; alleged August 2003 mission</x:v>
      </x:c>
      <x:c r="E55" s="5" t="str">
        <x:v>Relevant original biography section read</x:v>
      </x:c>
      <x:c r="F55" s="2"/>
      <x:c r="G55" s="2"/>
      <x:c r="H55" s="2"/>
      <x:c r="I55" s="2"/>
      <x:c r="J55" s="2"/>
    </x:row>
    <x:row r="56" ht="96" customHeight="1">
      <x:c r="A56" s="14" t="str">
        <x:v>Antarctic Treaty · NOAA-hosted text</x:v>
      </x:c>
      <x:c r="B56" s="14" t="str">
        <x:v>https://gml.noaa.gov/obop/spo/treaty.html</x:v>
      </x:c>
      <x:c r="C56" s="14" t="str">
        <x:v>Treaty text</x:v>
      </x:c>
      <x:c r="D56" s="14" t="str">
        <x:v>Signed 1959, effective 1961; Articles I and VII</x:v>
      </x:c>
      <x:c r="E56" s="14" t="str">
        <x:v>Original treaty text read; designated inspection rights are not unrestricted public access</x:v>
      </x:c>
      <x:c r="F56" s="2"/>
      <x:c r="G56" s="2"/>
      <x:c r="H56" s="2"/>
      <x:c r="I56" s="2"/>
      <x:c r="J56" s="2"/>
    </x:row>
    <x:row r="57" ht="96" customHeight="1">
      <x:c r="A57" s="5" t="str">
        <x:v>National Archives · Project Blue Book</x:v>
      </x:c>
      <x:c r="B57" s="5" t="str">
        <x:v>https://www.archives.gov/research/military/air-force/ufos</x:v>
      </x:c>
      <x:c r="C57" s="5" t="str">
        <x:v>Archival finding aid / official statement</x:v>
      </x:c>
      <x:c r="D57" s="5" t="str">
        <x:v>Wright-Patterson history and January 1985 USAF fact sheet</x:v>
      </x:c>
      <x:c r="E57" s="5" t="str">
        <x:v>Relevant original page read; agency position explicitly attributed</x:v>
      </x:c>
      <x:c r="F57" s="2"/>
      <x:c r="G57" s="2"/>
      <x:c r="H57" s="2"/>
      <x:c r="I57" s="2"/>
      <x:c r="J57" s="2"/>
    </x:row>
    <x:row r="58" ht="96" customHeight="1">
      <x:c r="A58" s="14" t="str">
        <x:v>AARO · History and Origin of KONA BLUE</x:v>
      </x:c>
      <x:c r="B58" s="14" t="str">
        <x:v>https://www.aaro.mil/Portals/136/PDFs/UAP_RECORDS_RESEARCH/History_and_Origin_of_KONA_BLUE_FINAL_508.pdf</x:v>
      </x:c>
      <x:c r="C58" s="14" t="str">
        <x:v>Official program-history summary</x:v>
      </x:c>
      <x:c r="D58" s="14" t="str">
        <x:v>2024 one-page summary; 2011–2012 proposed program</x:v>
      </x:c>
      <x:c r="E58" s="14" t="str">
        <x:v>Complete one-page summary read; full DHS package could not be retrieved in this root pass</x:v>
      </x:c>
      <x:c r="F58" s="2"/>
      <x:c r="G58" s="2"/>
      <x:c r="H58" s="2"/>
      <x:c r="I58" s="2"/>
      <x:c r="J58" s="2"/>
    </x:row>
    <x:row r="59" ht="96" customHeight="1">
      <x:c r="A59" s="5" t="str">
        <x:v>NASA · Astronautics and Aeronautics, 1970</x:v>
      </x:c>
      <x:c r="B59" s="5" t="str">
        <x:v>https://www.nasa.gov/wp-content/uploads/2023/04/1970.pdf</x:v>
      </x:c>
      <x:c r="C59" s="5" t="str">
        <x:v>Official historical chronology</x:v>
      </x:c>
      <x:c r="D59" s="5" t="str">
        <x:v>Printed pp.231,249,256–257; Athena July/August entries</x:v>
      </x:c>
      <x:c r="E59" s="5" t="str">
        <x:v>Original PDF obtained; selected entries checked, not entire volume</x:v>
      </x:c>
      <x:c r="F59" s="2"/>
      <x:c r="G59" s="2"/>
      <x:c r="H59" s="2"/>
      <x:c r="I59" s="2"/>
      <x:c r="J59" s="2"/>
    </x:row>
    <x:row r="60" ht="96" customHeight="1">
      <x:c r="A60" s="14" t="str">
        <x:v>Coast to Coast AM · Mel’s Hole archive</x:v>
      </x:c>
      <x:c r="B60" s="14" t="str">
        <x:v>https://www.coasttocoastam.com/show/ufo-disclosure-mels-hole/</x:v>
      </x:c>
      <x:c r="C60" s="14" t="str">
        <x:v>Original broadcaster archive</x:v>
      </x:c>
      <x:c r="D60" s="14" t="str">
        <x:v>21 February 1997 call / later program framing</x:v>
      </x:c>
      <x:c r="E60" s="14" t="str">
        <x:v>Archive description reviewed; original complete call not replayed</x:v>
      </x:c>
      <x:c r="F60" s="2"/>
      <x:c r="G60" s="2"/>
      <x:c r="H60" s="2"/>
      <x:c r="I60" s="2"/>
      <x:c r="J60" s="2"/>
    </x:row>
    <x:row r="61" ht="96" customHeight="1">
      <x:c r="A61" s="5" t="str">
        <x:v>Ocean X · anchor radiation readings</x:v>
      </x:c>
      <x:c r="B61" s="5" t="str">
        <x:v>https://www.oceanexplorer.se/page/4/</x:v>
      </x:c>
      <x:c r="C61" s="5" t="str">
        <x:v>Original expedition update</x:v>
      </x:c>
      <x:c r="D61" s="5" t="str">
        <x:v>2 April 2012; anchors 2–3 km from the circle</x:v>
      </x:c>
      <x:c r="E61" s="5" t="str">
        <x:v>Original update read; no instrument, calibration or time denominator supplied; not a measurement at the circle</x:v>
      </x:c>
      <x:c r="F61" s="2"/>
      <x:c r="G61" s="2"/>
      <x:c r="H61" s="2"/>
      <x:c r="I61" s="2"/>
      <x:c r="J61" s="2"/>
    </x:row>
    <x:row r="62" ht="96" customHeight="1">
      <x:c r="A62" s="14" t="str">
        <x:v>Hiroshi Saitō · Senganmori local account</x:v>
      </x:c>
      <x:c r="B62" s="14" t="str">
        <x:v>https://www.thelion-mag.com/2110fo01</x:v>
      </x:c>
      <x:c r="C62" s="14" t="str">
        <x:v>Named witness interview</x:v>
      </x:c>
      <x:c r="D62" s="14" t="str">
        <x:v>October 2021; orange-light account and compass tours</x:v>
      </x:c>
      <x:c r="E62" s="14" t="str">
        <x:v>Full original interview read; no original calibrated data</x:v>
      </x:c>
      <x:c r="F62" s="2"/>
      <x:c r="G62" s="2"/>
      <x:c r="H62" s="2"/>
      <x:c r="I62" s="2"/>
      <x:c r="J62" s="2"/>
    </x:row>
    <x:row r="63" ht="96" customHeight="1">
      <x:c r="A63" s="5" t="str">
        <x:v>UFO Fureaikan · Senganmori explanations</x:v>
      </x:c>
      <x:c r="B63" s="5" t="str">
        <x:v>https://ufonosato.com/whats</x:v>
      </x:c>
      <x:c r="C63" s="5" t="str">
        <x:v>Original local institution</x:v>
      </x:c>
      <x:c r="D63" s="5" t="str">
        <x:v>Mountain, compass and hollow-ground discussion</x:v>
      </x:c>
      <x:c r="E63" s="5" t="str">
        <x:v>Original explanation read; proposals are not tomography or a calibrated map</x:v>
      </x:c>
      <x:c r="F63" s="2"/>
      <x:c r="G63" s="2"/>
      <x:c r="H63" s="2"/>
      <x:c r="I63" s="2"/>
      <x:c r="J63" s="2"/>
    </x:row>
    <x:row r="64" ht="96" customHeight="1">
      <x:c r="A64" s="14" t="str">
        <x:v>Oliver · Seven Shasta Scenes, VII</x:v>
      </x:c>
      <x:c r="B64" s="14" t="str">
        <x:v>https://sacred-texts.com/atl/dtp/dtp35.htm</x:v>
      </x:c>
      <x:c r="C64" s="14" t="str">
        <x:v>Original-text transcription</x:v>
      </x:c>
      <x:c r="D64" s="14" t="str">
        <x:v>Printed p248; hidden doorway / visionary account</x:v>
      </x:c>
      <x:c r="E64" s="14" t="str">
        <x:v>Relevant original text read; date of first publication disputed across editions</x:v>
      </x:c>
      <x:c r="F64" s="2"/>
      <x:c r="G64" s="2"/>
      <x:c r="H64" s="2"/>
      <x:c r="I64" s="2"/>
      <x:c r="J64" s="2"/>
    </x:row>
    <x:row r="65" ht="96" customHeight="1">
      <x:c r="A65" s="5" t="str">
        <x:v>College of Siskiyous · Mount Shasta bibliography</x:v>
      </x:c>
      <x:c r="B65" s="5" t="str">
        <x:v>https://www.siskiyous.edu/library/shasta/documents/MS_Fact_Sheet_references_34pp.pdf</x:v>
      </x:c>
      <x:c r="C65" s="5" t="str">
        <x:v>Library bibliography</x:v>
      </x:c>
      <x:c r="D65" s="5" t="str">
        <x:v>pp9–10; early spiritual-fiction literature</x:v>
      </x:c>
      <x:c r="E65" s="5" t="str">
        <x:v>Relevant bibliography read; not a physical installation survey</x:v>
      </x:c>
      <x:c r="F65" s="2"/>
      <x:c r="G65" s="2"/>
      <x:c r="H65" s="2"/>
      <x:c r="I65" s="2"/>
      <x:c r="J65" s="2"/>
    </x:row>
    <x:row r="66" ht="96" customHeight="1">
      <x:c r="A66" s="14" t="str">
        <x:v>USGS · Mount Shasta</x:v>
      </x:c>
      <x:c r="B66" s="14" t="str">
        <x:v>https://www.usgs.gov/volcanoes/mount-shasta</x:v>
      </x:c>
      <x:c r="C66" s="14" t="str">
        <x:v>Scientific monitoring</x:v>
      </x:c>
      <x:c r="D66" s="14" t="str">
        <x:v>Volcano monitoring overview</x:v>
      </x:c>
      <x:c r="E66" s="14" t="str">
        <x:v>Geographic/volcanic baseline, not a base conclusion</x:v>
      </x:c>
      <x:c r="F66" s="2"/>
      <x:c r="G66" s="2"/>
      <x:c r="H66" s="2"/>
      <x:c r="I66" s="2"/>
      <x:c r="J66" s="2"/>
    </x:row>
    <x:row r="67" ht="96" customHeight="1">
      <x:c r="A67" s="5" t="str">
        <x:v>Released DHS KONA BLUE package · accessible mirror</x:v>
      </x:c>
      <x:c r="B67" s="5" t="str">
        <x:v>https://uncorruptedtruth.com/wp-content/uploads/2024/04/aaro_dhs_kona_blue.pdf</x:v>
      </x:c>
      <x:c r="C67" s="5" t="str">
        <x:v>Released-document mirror</x:v>
      </x:c>
      <x:c r="D67" s="5" t="str">
        <x:v>Selected pp1–9 and48–56 of56</x:v>
      </x:c>
      <x:c r="E67" s="5" t="str">
        <x:v>Selected pages read; official PDF returned403; mirror not hash-compared with official original</x:v>
      </x:c>
      <x:c r="F67" s="2"/>
      <x:c r="G67" s="2"/>
      <x:c r="H67" s="2"/>
      <x:c r="I67" s="2"/>
      <x:c r="J67" s="2"/>
    </x:row>
    <x:row r="68" ht="96" customHeight="1">
      <x:c r="A68" s="14" t="str">
        <x:v>New Paradigm Institute · Global Disclosure Day</x:v>
      </x:c>
      <x:c r="B68" s="14" t="str">
        <x:v>https://newparadigminstitute.org/learn/library/global-disclosure-day/</x:v>
      </x:c>
      <x:c r="C68" s="14" t="str">
        <x:v>Original publisher replay</x:v>
      </x:c>
      <x:c r="D68" s="14" t="str">
        <x:v>20 October2024; Sheehan listed at00:52:19</x:v>
      </x:c>
      <x:c r="E68" s="14" t="str">
        <x:v>Replay/index located; speech audiovisual content not reviewed; no coordinate verified</x:v>
      </x:c>
      <x:c r="F68" s="2"/>
      <x:c r="G68" s="2"/>
      <x:c r="H68" s="2"/>
      <x:c r="I68" s="2"/>
      <x:c r="J68" s="2"/>
    </x:row>
    <x:row r="69" ht="96" customHeight="1">
      <x:c r="A69" s="5" t="str">
        <x:v>WSMR Museum · 1970 Athena recovery</x:v>
      </x:c>
      <x:c r="B69" s="5" t="str">
        <x:v>https://wsmrmuseum.com/2021/11/10/in-1970-an-athena-missile-went-deep-into-mexico/</x:v>
      </x:c>
      <x:c r="C69" s="5" t="str">
        <x:v>Authored historical account</x:v>
      </x:c>
      <x:c r="D69" s="5" t="str">
        <x:v>10 November2021; radiological search and recovery</x:v>
      </x:c>
      <x:c r="E69" s="5" t="str">
        <x:v>Recovery account read; participant-based history, not original instrument logs</x:v>
      </x:c>
      <x:c r="F69" s="2"/>
      <x:c r="G69" s="2"/>
      <x:c r="H69" s="2"/>
      <x:c r="I69" s="2"/>
      <x:c r="J69" s="2"/>
    </x:row>
    <x:row r="70" ht="96" customHeight="1">
      <x:c r="A70" s="14" t="str">
        <x:v>Deal et al. · ARMS Athena recovery paper</x:v>
      </x:c>
      <x:c r="B70" s="14" t="str">
        <x:v>https://pubmed.ncbi.nlm.nih.gov/5077582/</x:v>
      </x:c>
      <x:c r="C70" s="14" t="str">
        <x:v>Technical-paper metadata</x:v>
      </x:c>
      <x:c r="D70" s="14" t="str">
        <x:v>Health Physics23(1):95–98, July1972</x:v>
      </x:c>
      <x:c r="E70" s="14" t="str">
        <x:v>Metadata/abstract lead identified; full paper not obtained</x:v>
      </x:c>
      <x:c r="F70" s="2"/>
      <x:c r="G70" s="2"/>
      <x:c r="H70" s="2"/>
      <x:c r="I70" s="2"/>
      <x:c r="J70" s="2"/>
    </x:row>
    <x:row r="71" ht="96" customHeight="1">
      <x:c r="A71" s="5" t="str">
        <x:v>Goldwater to Regehr · reproduced letter</x:v>
      </x:c>
      <x:c r="B71" s="5" t="str">
        <x:v>https://files.bluebookfiles.org/pdfs/17371.pdf</x:v>
      </x:c>
      <x:c r="C71" s="5" t="str">
        <x:v>Later facsimile compilation</x:v>
      </x:c>
      <x:c r="D71" s="5" t="str">
        <x:v>23 April1982 letter; PDF p51 of54</x:v>
      </x:c>
      <x:c r="E71" s="5" t="str">
        <x:v>Letter read; contents described as rumor; original archival custody not authenticated</x:v>
      </x:c>
      <x:c r="F71" s="2"/>
      <x:c r="G71" s="2"/>
      <x:c r="H71" s="2"/>
      <x:c r="I71" s="2"/>
      <x:c r="J71" s="2"/>
    </x:row>
    <x:row r="72" ht="96" customHeight="1">
      <x:c r="A72" s="14" t="str">
        <x:v>NA078 · Marine Geoscience Data System</x:v>
      </x:c>
      <x:c r="B72" s="14" t="str">
        <x:v>https://www.marine-geo.org/tools/search/entry.php?id=NA078</x:v>
      </x:c>
      <x:c r="C72" s="14" t="str">
        <x:v>Survey-data catalog</x:v>
      </x:c>
      <x:c r="D72" s="14" t="str">
        <x:v>DOI10.7284/909024; multibeam, subbottom and navigation</x:v>
      </x:c>
      <x:c r="E72" s="14" t="str">
        <x:v>Metadata checked; raw files not downloaded in this review</x:v>
      </x:c>
      <x:c r="F72" s="2"/>
      <x:c r="G72" s="2"/>
      <x:c r="H72" s="2"/>
      <x:c r="I72" s="2"/>
      <x:c r="J72" s="2"/>
    </x:row>
    <x:row r="73" ht="96" customHeight="1">
      <x:c r="A73" s="5" t="str">
        <x:v>Lazar · Billy Goodman, 20 December1989</x:v>
      </x:c>
      <x:c r="B73" s="5" t="str">
        <x:v>https://www.papooselake.org/interview-transcripts/bob-lazar-on-the-billy-goodman-happening</x:v>
      </x:c>
      <x:c r="C73" s="5" t="str">
        <x:v>First-person interview transcript mirror</x:v>
      </x:c>
      <x:c r="D73" s="5" t="str">
        <x:v>20 December1989; one inspected craft, current alpha-detector work</x:v>
      </x:c>
      <x:c r="E73" s="5" t="str">
        <x:v>Relevant original-text contexts reviewed; original broadcast audio not authenticated</x:v>
      </x:c>
      <x:c r="F73" s="2"/>
      <x:c r="G73" s="2"/>
      <x:c r="H73" s="2"/>
      <x:c r="I73" s="2"/>
      <x:c r="J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</x:row>
  </x:sheetData>
  <x:mergeCells>
    <x:mergeCell ref="A1:E1"/>
    <x:mergeCell ref="A3:E3"/>
  </x:mergeCells>
  <x:pageMargins left="0.7" right="0.7" top="0.75" bottom="0.75" header="0.3" footer="0.3"/>
</x:worksheet>
</file>